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35" windowWidth="19260" windowHeight="5295" tabRatio="676" activeTab="1"/>
  </bookViews>
  <sheets>
    <sheet name="Részvételi arányok" sheetId="1" r:id="rId1"/>
    <sheet name="Ranglista2019_K" sheetId="2" r:id="rId2"/>
    <sheet name="Versenyeredmények 2019" sheetId="3" r:id="rId3"/>
    <sheet name="Ranglista2019_H" sheetId="4" r:id="rId4"/>
  </sheets>
  <definedNames/>
  <calcPr fullCalcOnLoad="1"/>
</workbook>
</file>

<file path=xl/sharedStrings.xml><?xml version="1.0" encoding="utf-8"?>
<sst xmlns="http://schemas.openxmlformats.org/spreadsheetml/2006/main" count="1337" uniqueCount="503">
  <si>
    <t>TVSK</t>
  </si>
  <si>
    <t>Weisz János</t>
  </si>
  <si>
    <t>LELEMÉNY</t>
  </si>
  <si>
    <t>Erdős Gábor</t>
  </si>
  <si>
    <t>HARGITA</t>
  </si>
  <si>
    <t>Kiss János</t>
  </si>
  <si>
    <t>ASE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</si>
  <si>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</si>
  <si>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</si>
  <si>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</si>
  <si>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</si>
  <si>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</si>
  <si>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</si>
  <si>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</si>
  <si>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</si>
  <si>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</si>
  <si>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</si>
  <si>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</si>
  <si>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</si>
  <si>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</si>
  <si>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</si>
  <si>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</si>
  <si>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Supppy</t>
  </si>
  <si>
    <t>Horvai Jenő</t>
  </si>
  <si>
    <t>Cziráki László</t>
  </si>
  <si>
    <t>Petróczky Ferenc</t>
  </si>
  <si>
    <t>DOL</t>
  </si>
  <si>
    <t>Jasper Gábor</t>
  </si>
  <si>
    <t>16.</t>
  </si>
  <si>
    <t>17.</t>
  </si>
  <si>
    <t>SUPPPY</t>
  </si>
  <si>
    <t>22.</t>
  </si>
  <si>
    <t>VSC</t>
  </si>
  <si>
    <t>BYC</t>
  </si>
  <si>
    <t>Sárközi Béla</t>
  </si>
  <si>
    <t>Hideg Miklós</t>
  </si>
  <si>
    <t>KARAKÁN</t>
  </si>
  <si>
    <t>DREAMER</t>
  </si>
  <si>
    <t>ROZÁLIA</t>
  </si>
  <si>
    <t>ORCA</t>
  </si>
  <si>
    <t>1 futam</t>
  </si>
  <si>
    <t>Szélvhajhász</t>
  </si>
  <si>
    <t>Rozália</t>
  </si>
  <si>
    <t>Unitef Kupa</t>
  </si>
  <si>
    <t>2.0</t>
  </si>
  <si>
    <t>1.0</t>
  </si>
  <si>
    <t>3.0</t>
  </si>
  <si>
    <t>4.0</t>
  </si>
  <si>
    <t>5.0</t>
  </si>
  <si>
    <t>6.0</t>
  </si>
  <si>
    <t xml:space="preserve">Szüreti Regatta </t>
  </si>
  <si>
    <t>1.futam</t>
  </si>
  <si>
    <t>8 hajó</t>
  </si>
  <si>
    <t>Lelemény</t>
  </si>
  <si>
    <t>Nippy</t>
  </si>
  <si>
    <t>Karakán</t>
  </si>
  <si>
    <t>2.futam</t>
  </si>
  <si>
    <t>DNF</t>
  </si>
  <si>
    <t>Dolfin</t>
  </si>
  <si>
    <t>Prókai Gábor</t>
  </si>
  <si>
    <t>Koloska Regatta</t>
  </si>
  <si>
    <t>3 futam</t>
  </si>
  <si>
    <t>Nagy Róbert</t>
  </si>
  <si>
    <t>7.0</t>
  </si>
  <si>
    <t>8.0</t>
  </si>
  <si>
    <t>23.0</t>
  </si>
  <si>
    <t>24.0</t>
  </si>
  <si>
    <t>30.0</t>
  </si>
  <si>
    <t>Orca</t>
  </si>
  <si>
    <t>Szüreti Regatta</t>
  </si>
  <si>
    <t>Hargita</t>
  </si>
  <si>
    <t>Windy</t>
  </si>
  <si>
    <t>11 hajó</t>
  </si>
  <si>
    <t>3.futam</t>
  </si>
  <si>
    <t>SNOOPY</t>
  </si>
  <si>
    <t>Horváth János</t>
  </si>
  <si>
    <t>Baltoni évadnyitó</t>
  </si>
  <si>
    <t>Snoopy</t>
  </si>
  <si>
    <t>Cserny Ferenc</t>
  </si>
  <si>
    <t>Headhunter</t>
  </si>
  <si>
    <t>Roxane</t>
  </si>
  <si>
    <t>19.0</t>
  </si>
  <si>
    <t>29.0</t>
  </si>
  <si>
    <t>ACCENTURE</t>
  </si>
  <si>
    <t>Nyaffy</t>
  </si>
  <si>
    <t>48.0</t>
  </si>
  <si>
    <t>4 futam</t>
  </si>
  <si>
    <t>DOLFIN Hajóosztály</t>
  </si>
  <si>
    <t>Rank</t>
  </si>
  <si>
    <t>Fleet</t>
  </si>
  <si>
    <t>Boat</t>
  </si>
  <si>
    <t>SailNo</t>
  </si>
  <si>
    <t>Crew</t>
  </si>
  <si>
    <t>Club</t>
  </si>
  <si>
    <t>R1</t>
  </si>
  <si>
    <t>R2</t>
  </si>
  <si>
    <t>Nett</t>
  </si>
  <si>
    <t>D-26</t>
  </si>
  <si>
    <t>HÉLIOSZ</t>
  </si>
  <si>
    <t>Nevezett egység:</t>
  </si>
  <si>
    <t>Pünkösdi Regatta</t>
  </si>
  <si>
    <t>2 hajó</t>
  </si>
  <si>
    <t>1futam</t>
  </si>
  <si>
    <t>Tecon Nagydíj</t>
  </si>
  <si>
    <t>18.</t>
  </si>
  <si>
    <t>19.</t>
  </si>
  <si>
    <t>21.</t>
  </si>
  <si>
    <t>20.</t>
  </si>
  <si>
    <t>Száva György</t>
  </si>
  <si>
    <t>Kékszalag</t>
  </si>
  <si>
    <t>Dolfin OB</t>
  </si>
  <si>
    <t>SZÉLVADÁSZ</t>
  </si>
  <si>
    <t>Pataki Attila-ifj.Pataki Attila-Orosz Árpád-Schindler László VVSI</t>
  </si>
  <si>
    <t>szn.</t>
  </si>
  <si>
    <t>Accenture</t>
  </si>
  <si>
    <t>Kovácsik László</t>
  </si>
  <si>
    <t>Reisacher Uwe-Lőscher Carsten-Bamberger András</t>
  </si>
  <si>
    <t>14.15.01</t>
  </si>
  <si>
    <t>13.53.21</t>
  </si>
  <si>
    <t>10 hajó</t>
  </si>
  <si>
    <t>Szélvadász</t>
  </si>
  <si>
    <t>Galiba</t>
  </si>
  <si>
    <t>ERBE</t>
  </si>
  <si>
    <t>Mihalkovics Emlékverseny</t>
  </si>
  <si>
    <t>3futam</t>
  </si>
  <si>
    <t>2 futam</t>
  </si>
  <si>
    <t>Prodán János</t>
  </si>
  <si>
    <t>Accenture 28SC</t>
  </si>
  <si>
    <t>Vüncsi</t>
  </si>
  <si>
    <t>Bójalista - 1.bója Kenese</t>
  </si>
  <si>
    <t>Bójalista - 2.bója Siófok</t>
  </si>
  <si>
    <t>Bójalista - 4.bólya Keszthely</t>
  </si>
  <si>
    <t>Bójalista - 5.bólya Tihany</t>
  </si>
  <si>
    <t>Heliosz</t>
  </si>
  <si>
    <t>Rating</t>
  </si>
  <si>
    <t>R3</t>
  </si>
  <si>
    <t>1st</t>
  </si>
  <si>
    <t>Atomerőmű SE</t>
  </si>
  <si>
    <t>2nd</t>
  </si>
  <si>
    <t>3rd</t>
  </si>
  <si>
    <t>4th</t>
  </si>
  <si>
    <t>5th</t>
  </si>
  <si>
    <t>6th</t>
  </si>
  <si>
    <t>7th</t>
  </si>
  <si>
    <t>8th</t>
  </si>
  <si>
    <t>R4</t>
  </si>
  <si>
    <t>R5</t>
  </si>
  <si>
    <t>R6</t>
  </si>
  <si>
    <t>(7.0)</t>
  </si>
  <si>
    <t>(5.0)</t>
  </si>
  <si>
    <t>13.0</t>
  </si>
  <si>
    <t>Héliosz</t>
  </si>
  <si>
    <t>14.0</t>
  </si>
  <si>
    <t>D-28</t>
  </si>
  <si>
    <t>D-28SC</t>
  </si>
  <si>
    <t>Összesen</t>
  </si>
  <si>
    <t>UNITEF Kupa</t>
  </si>
  <si>
    <t>GYÖNGYSZEM</t>
  </si>
  <si>
    <t>Fehérszalag</t>
  </si>
  <si>
    <t>OB-6f</t>
  </si>
  <si>
    <t>OB-9f</t>
  </si>
  <si>
    <t>OB-10f</t>
  </si>
  <si>
    <t>OB-8f</t>
  </si>
  <si>
    <t>Koloska Regatta - OB</t>
  </si>
  <si>
    <t>Induló hajók</t>
  </si>
  <si>
    <t>s.sz.</t>
  </si>
  <si>
    <t>Kormányos neve</t>
  </si>
  <si>
    <t>verseny neve:</t>
  </si>
  <si>
    <t>verseny időpontja:</t>
  </si>
  <si>
    <t>futamok száma:</t>
  </si>
  <si>
    <t>versenytípus:</t>
  </si>
  <si>
    <t>neve:</t>
  </si>
  <si>
    <t>pontszám (P)</t>
  </si>
  <si>
    <t>elért helyezés (H)</t>
  </si>
  <si>
    <t>(F) faktorszáma:</t>
  </si>
  <si>
    <t>(N) indulók száma:</t>
  </si>
  <si>
    <t>Magyar bajnokság F=1,4</t>
  </si>
  <si>
    <t>Flottabajnokság F=1,3</t>
  </si>
  <si>
    <t>Ranglistaverseny F=1,2</t>
  </si>
  <si>
    <t>Ranglistaverseny</t>
  </si>
  <si>
    <t>23.</t>
  </si>
  <si>
    <t>Gyöngyszem</t>
  </si>
  <si>
    <t>vitorlaszáma:</t>
  </si>
  <si>
    <t>HunGer</t>
  </si>
  <si>
    <t>H.erbe.Rt.</t>
  </si>
  <si>
    <t>Kottner György</t>
  </si>
  <si>
    <t>Dr. Nagy László Gábor</t>
  </si>
  <si>
    <t>Inkukhu</t>
  </si>
  <si>
    <t>Roxán</t>
  </si>
  <si>
    <t>verseny sorszáma:</t>
  </si>
  <si>
    <t>Pillang-ó</t>
  </si>
  <si>
    <t>Simon András</t>
  </si>
  <si>
    <t>Brownie</t>
  </si>
  <si>
    <t>Zephyr</t>
  </si>
  <si>
    <t>Hatodik</t>
  </si>
  <si>
    <t>Prosecco</t>
  </si>
  <si>
    <t>Kikelet</t>
  </si>
  <si>
    <t>Magyar Bajnokság</t>
  </si>
  <si>
    <t>Macska</t>
  </si>
  <si>
    <t>Natita</t>
  </si>
  <si>
    <t>Dr. Nagy Tibor</t>
  </si>
  <si>
    <t>Összp.</t>
  </si>
  <si>
    <t>Dol-26</t>
  </si>
  <si>
    <t>Dol-28</t>
  </si>
  <si>
    <t>Dol-28SC</t>
  </si>
  <si>
    <t>Minősítés</t>
  </si>
  <si>
    <t>DOL-28</t>
  </si>
  <si>
    <t>Ősze Zoltán</t>
  </si>
  <si>
    <t>DOL-26</t>
  </si>
  <si>
    <t>NATITA</t>
  </si>
  <si>
    <t>Vízügyi Sport Club</t>
  </si>
  <si>
    <t>DOL-28SC</t>
  </si>
  <si>
    <t>Koppány Emese</t>
  </si>
  <si>
    <t>Ranglista verseny</t>
  </si>
  <si>
    <t>összpontsz.</t>
  </si>
  <si>
    <t>Racskó Dániel</t>
  </si>
  <si>
    <t>Seres Péter</t>
  </si>
  <si>
    <t>Fehérszalag - Izsák Szabolcs Emlékverseny</t>
  </si>
  <si>
    <t>Nagy Tibor</t>
  </si>
  <si>
    <t>Bóna József</t>
  </si>
  <si>
    <t>Jámbor István</t>
  </si>
  <si>
    <t>Hajduk Péter</t>
  </si>
  <si>
    <t>Kecskés Viktor</t>
  </si>
  <si>
    <t>Magyar István</t>
  </si>
  <si>
    <t>Nagy László Gábor</t>
  </si>
  <si>
    <t>Hajóosztály</t>
  </si>
  <si>
    <t>Hajó</t>
  </si>
  <si>
    <t>Nat</t>
  </si>
  <si>
    <t>Vitorlaszám</t>
  </si>
  <si>
    <t>Nevező egyesület</t>
  </si>
  <si>
    <t>Kormányos</t>
  </si>
  <si>
    <t>Legénység</t>
  </si>
  <si>
    <t>HUN</t>
  </si>
  <si>
    <t xml:space="preserve">7 hajó </t>
  </si>
  <si>
    <t>Koloska Regatta Dolfin Országos Bajnokság</t>
  </si>
  <si>
    <t>VÉGEREDMÉNY</t>
  </si>
  <si>
    <t>Sorrend :</t>
  </si>
  <si>
    <t>Hajó:</t>
  </si>
  <si>
    <t>Rajtszám :</t>
  </si>
  <si>
    <t>Klub :</t>
  </si>
  <si>
    <t>Kormányos:</t>
  </si>
  <si>
    <t>Legénység :</t>
  </si>
  <si>
    <t>Total</t>
  </si>
  <si>
    <t>DOLFIN - OB</t>
  </si>
  <si>
    <t>Dolfin Class</t>
  </si>
  <si>
    <t>HelmName</t>
  </si>
  <si>
    <t>CrewName</t>
  </si>
  <si>
    <t>VY</t>
  </si>
  <si>
    <t>Notes</t>
  </si>
  <si>
    <t>Kékmadár</t>
  </si>
  <si>
    <t>Szerencsés II.</t>
  </si>
  <si>
    <t>Mihalkovics Eml. V.</t>
  </si>
  <si>
    <t>NH OB-I., mint DOL Ranglista verseny</t>
  </si>
  <si>
    <t>bySOUL</t>
  </si>
  <si>
    <t>Elekes Béla</t>
  </si>
  <si>
    <t>Barca Nostra</t>
  </si>
  <si>
    <t>Tátrai Sándor</t>
  </si>
  <si>
    <t>dr.Ecsedy Gábor</t>
  </si>
  <si>
    <t>DOL-27</t>
  </si>
  <si>
    <t>Start: Dolfin, Finishes: Finish time, Time: 09:30:00</t>
  </si>
  <si>
    <t>Csoport</t>
  </si>
  <si>
    <t>Finish</t>
  </si>
  <si>
    <t>Elapsed</t>
  </si>
  <si>
    <t>Corrected</t>
  </si>
  <si>
    <t>Fehér Szalag</t>
  </si>
  <si>
    <t>ASE, ASE</t>
  </si>
  <si>
    <t>VSC, VSC</t>
  </si>
  <si>
    <t>TVSK, TVSK</t>
  </si>
  <si>
    <t>DorrVick</t>
  </si>
  <si>
    <t>BARCA NOSTRA</t>
  </si>
  <si>
    <t>Felker Katalin</t>
  </si>
  <si>
    <t>Nagy Gábor</t>
  </si>
  <si>
    <t>(2.0)</t>
  </si>
  <si>
    <t xml:space="preserve">Elekes Béla </t>
  </si>
  <si>
    <t xml:space="preserve">bySOUL </t>
  </si>
  <si>
    <t>Nagy Attila Tamás</t>
  </si>
  <si>
    <t>(4.0)</t>
  </si>
  <si>
    <t>17.0</t>
  </si>
  <si>
    <t>Bóna Zsombor, Moór Bálint</t>
  </si>
  <si>
    <t>OB-5f</t>
  </si>
  <si>
    <t>5 futam</t>
  </si>
  <si>
    <t>11 DNC</t>
  </si>
  <si>
    <t>AVIS SE</t>
  </si>
  <si>
    <t>Baka Gábor</t>
  </si>
  <si>
    <t>0 futam</t>
  </si>
  <si>
    <t>Bamberger András</t>
  </si>
  <si>
    <t>MVM SE, MAFC-MVK</t>
  </si>
  <si>
    <t>Kovács Zsolt</t>
  </si>
  <si>
    <t>Tóth András Mihály</t>
  </si>
  <si>
    <t>VVEB</t>
  </si>
  <si>
    <t>Sponga Péter</t>
  </si>
  <si>
    <t>Balogh Imre</t>
  </si>
  <si>
    <t>Várnagyi Ákos</t>
  </si>
  <si>
    <t>Elekes Béláné, Simon István</t>
  </si>
  <si>
    <t>Horvai Jenõ</t>
  </si>
  <si>
    <t>Petróczki Ferenc</t>
  </si>
  <si>
    <t>44.0</t>
  </si>
  <si>
    <t>NH OB-II. DOL Ranglista 2017.09.02-03.</t>
  </si>
  <si>
    <t>Simon István, Vastagh György</t>
  </si>
  <si>
    <t>Dr. Csányi Gábor,  Dr. Ecsedy Gábor, Pintér Nándor Ferdinánd</t>
  </si>
  <si>
    <t>Magos Katalin, Ambrózy György, Szalai Gábor</t>
  </si>
  <si>
    <t>NH-OB-II.</t>
  </si>
  <si>
    <t>2017. szeptember 02-03.</t>
  </si>
  <si>
    <r>
      <t xml:space="preserve">2017-ben </t>
    </r>
    <r>
      <rPr>
        <b/>
        <sz val="12"/>
        <color indexed="10"/>
        <rFont val="Times New Roman"/>
        <family val="1"/>
      </rPr>
      <t>esőnap</t>
    </r>
    <r>
      <rPr>
        <sz val="12"/>
        <color indexed="10"/>
        <rFont val="Times New Roman"/>
        <family val="1"/>
      </rPr>
      <t xml:space="preserve"> is volt 2017.09.10-én</t>
    </r>
  </si>
  <si>
    <t>Kovácsik Ákos, Bamberger András</t>
  </si>
  <si>
    <t>Összes résztvevő egység:</t>
  </si>
  <si>
    <t>YS</t>
  </si>
  <si>
    <t>Felker Katalin, Szécskai Viktor Csaba</t>
  </si>
  <si>
    <t>Quirico Domonkos</t>
  </si>
  <si>
    <t>Bamberger András, Csáki Gabriella, Kun Tímea</t>
  </si>
  <si>
    <t xml:space="preserve"> Csányi Gábor, Ecsedy Gábor</t>
  </si>
  <si>
    <t>Tátrai Petra, Felker Katalin, Szécskai Viktor Csaba</t>
  </si>
  <si>
    <t>Zsabokorszky Ferenc, Madarász György</t>
  </si>
  <si>
    <t>Marossy László, Gábor Gyula, Prokob József</t>
  </si>
  <si>
    <t>Karszt János, Héjja László, Pfeffer Noémi</t>
  </si>
  <si>
    <t>Nadj István</t>
  </si>
  <si>
    <t>Benke Kálmán</t>
  </si>
  <si>
    <t>Hajduk Péter, Hajduk Aletta</t>
  </si>
  <si>
    <t>Horvát János</t>
  </si>
  <si>
    <t>BowNumber</t>
  </si>
  <si>
    <t>Points</t>
  </si>
  <si>
    <t>Bartucz Gergely</t>
  </si>
  <si>
    <t>Abszolút</t>
  </si>
  <si>
    <t>DAPHNE</t>
  </si>
  <si>
    <t>LA NINA</t>
  </si>
  <si>
    <t>Daphne</t>
  </si>
  <si>
    <t>0 futam (terv:5)</t>
  </si>
  <si>
    <t>6 futam</t>
  </si>
  <si>
    <t>Dolfin OB 6 futam után</t>
  </si>
  <si>
    <t>Nedbál Noel</t>
  </si>
  <si>
    <t>(6.0)</t>
  </si>
  <si>
    <t>Müller Tamás, Kramarics Attila, Kárpáti György Kolos, Hartyányi Tamás</t>
  </si>
  <si>
    <t>Fekete Tamás</t>
  </si>
  <si>
    <t>Semperger Szabolcs</t>
  </si>
  <si>
    <t>Molnár Judit, Joó Réka, Szalai Gábor, Nagy Szilvia</t>
  </si>
  <si>
    <t>2019.05.25-26.</t>
  </si>
  <si>
    <t>2019.06.08-10.</t>
  </si>
  <si>
    <t>Szikra Péter; Dancsák Attila; Szikra Boldizsár</t>
  </si>
  <si>
    <t>Müller Tamás; Kramarics Attila; Kárpáti György Kolos; Hartyányi Tamás;</t>
  </si>
  <si>
    <t>Ecsedy Gábor; Csányi Gábor; Pintér Nándor Ferdinánd;</t>
  </si>
  <si>
    <t>Kovácsik Ákos; Kun Tímea; Csáki Gabriella;</t>
  </si>
  <si>
    <t>Nagy Szilvia; Kupecz Márton; Szalai Gábor</t>
  </si>
  <si>
    <t>Farkas Balázs</t>
  </si>
  <si>
    <t>Gábor Gyula; Marossy László; Magyari Ákos</t>
  </si>
  <si>
    <t>Bodó Jonatán; Hosszú Gergő</t>
  </si>
  <si>
    <t>Szakács Miklós</t>
  </si>
  <si>
    <t>11 - DNF</t>
  </si>
  <si>
    <t>2019. május 25-26.</t>
  </si>
  <si>
    <t>2019. június 08-10.</t>
  </si>
  <si>
    <t>10 - DNF</t>
  </si>
  <si>
    <t>MVM SE; MAFC-VMK</t>
  </si>
  <si>
    <t>Pólya Antal</t>
  </si>
  <si>
    <t>11 RET</t>
  </si>
  <si>
    <t>2019. júni.13 - júni.16.</t>
  </si>
  <si>
    <t>2019.06.13-16.</t>
  </si>
  <si>
    <t>Mészáros Miklós, Cser Donát; Nagy Róbert; Lengyel Zsófi</t>
  </si>
  <si>
    <t>Antal Péter, Ecsedy Gábor; Csányi Gábor; Pintér Nándor Ferdinánd;</t>
  </si>
  <si>
    <t>Simon István, Vastagh György, Szikra Péter</t>
  </si>
  <si>
    <t>Zsabokorszky Ferenc, Vas Tibor, Gombos Zsigmond</t>
  </si>
  <si>
    <t>Bodó Jonatán, Tóth László, Hosszú Gergő</t>
  </si>
  <si>
    <t>László Zoltán, Gál István, Horváth Ferenc</t>
  </si>
  <si>
    <t>Róka József, Szalai Gábor, Kutics János, Moór Bálint</t>
  </si>
  <si>
    <t>(9.0 RET)</t>
  </si>
  <si>
    <t>35.0</t>
  </si>
  <si>
    <t>HEADHUNTER</t>
  </si>
  <si>
    <t>Karszt János,  Szabó Béla, Pfeffer Noémi</t>
  </si>
  <si>
    <t>(9.0 DNF)</t>
  </si>
  <si>
    <t>39.0</t>
  </si>
  <si>
    <t>GeneralCom. Nagydíj Fehér Szalag - 21. Izsák Szabolcs Emlékverseny 2019.07.13.</t>
  </si>
  <si>
    <t>Nagy Tibor, Ecsedy Gábor, Antal Péter, Csányi Gábor</t>
  </si>
  <si>
    <t>Simon István, Szikra Péter, Vastagh György</t>
  </si>
  <si>
    <t>Bodó Jonatán, Hosszú Gergő</t>
  </si>
  <si>
    <t>Nagy Szilvia, Joó Réka, Szalai Gábor, Molnár Judit, Kupecz Márton</t>
  </si>
  <si>
    <t>Faragó Tamás, Pólya Antal</t>
  </si>
  <si>
    <t>Farkas Balázs, Kozák István</t>
  </si>
  <si>
    <t>Szemerey Bertalan, Hazay Csaba</t>
  </si>
  <si>
    <t>Marossy László, Prokob József, Gábor Gyula, Magyari Ákos, Tátrai Eszter</t>
  </si>
  <si>
    <t>2019.július 13.</t>
  </si>
  <si>
    <t>51. Kékszalag</t>
  </si>
  <si>
    <t>2019. július 18-20.</t>
  </si>
  <si>
    <t>2019-ben nem RL vers.</t>
  </si>
  <si>
    <t>Pacsura Ágnes Ibolya, Lakatos Marcell, Gyenei Gyöngyvér, Barna Adrienn</t>
  </si>
  <si>
    <t>Horváth Ferenc, László Zoltán, Gál István</t>
  </si>
  <si>
    <t>Zentai Barbara, Moór Bálint, Bardon József, Házer István</t>
  </si>
  <si>
    <t>Hajduk Péter, Hajduk Aletta, Rózsa Sándor</t>
  </si>
  <si>
    <t>Erdõs Gábor</t>
  </si>
  <si>
    <t>Ozsvárt Barnabás, Lendvai Zoltán, Erdõs Benedek, Erdõs Botond</t>
  </si>
  <si>
    <t>HEADHUNTER Dolphin 28SC</t>
  </si>
  <si>
    <t>Nagy Szilvia, Joó Réka, Molnár Judit, Szalai Gábor, Kupecz Márton</t>
  </si>
  <si>
    <t>Kovácsik Ákos, Bamberger András, dr. Aszódi Attila RE</t>
  </si>
  <si>
    <t>Barna Adrienn, Papp Zsolt Bence, Papp Zsolt, Dr. György Levente RE</t>
  </si>
  <si>
    <t>Héjja László, Szabó Béla, Karszt János, Magócs János</t>
  </si>
  <si>
    <t>Nagy Attila Tamás, Ecsedy Gábor, Csányi Gábor</t>
  </si>
  <si>
    <t>Szabó Miklós, Bodó Jonatán, Hosszú Gergõ, Tóth László, Jasper-Zsifa Fruzsi</t>
  </si>
  <si>
    <t>Zsabokorszky Ferenc, Pacsura Ágnes Ibolya, Gombos Zsigmond, Gyenei Gyöngyvér</t>
  </si>
  <si>
    <t>Gergely József, Pólya Antal, Csuka Péter</t>
  </si>
  <si>
    <t>Marossy László, Gábor Gyula, Magyari Ákos, Prokob József, Tátrai Eszter</t>
  </si>
  <si>
    <t>Sibylla</t>
  </si>
  <si>
    <t>Bulyáki István</t>
  </si>
  <si>
    <t>Fazekas Zoltán, Sárkány Attila</t>
  </si>
  <si>
    <t>SZSE</t>
  </si>
  <si>
    <t>Abszolút eredménylista 562 induló hajó</t>
  </si>
  <si>
    <t>ERSTE WORLD - Nagydíj  51. Kékszalag 2019.07.18-20.</t>
  </si>
  <si>
    <t>18-07-19@12:22:54</t>
  </si>
  <si>
    <t>18-07-19@12:28:39</t>
  </si>
  <si>
    <t>18-07-19@12:34:24</t>
  </si>
  <si>
    <t>18-07-19@12:37:11</t>
  </si>
  <si>
    <t>18-07-19@12:53:24</t>
  </si>
  <si>
    <t>18-07-19@13:02:43</t>
  </si>
  <si>
    <t>18-07-19@13:03:58</t>
  </si>
  <si>
    <t>18-07-19@13:12:47</t>
  </si>
  <si>
    <t>18-07-19@13:15:20</t>
  </si>
  <si>
    <t>18-07-19@13:18:29</t>
  </si>
  <si>
    <t>18-07-19@13:33:15</t>
  </si>
  <si>
    <t>18-07-19@14:15:03</t>
  </si>
  <si>
    <t>18-07-19@14:19:23</t>
  </si>
  <si>
    <t>18-07-19@14:21:35</t>
  </si>
  <si>
    <t>18-07-19@14:30:32</t>
  </si>
  <si>
    <t>18-07-19@14:35:29</t>
  </si>
  <si>
    <t>18-07-19@15:29:28</t>
  </si>
  <si>
    <t>18-07-19@15:30:33</t>
  </si>
  <si>
    <t>18-07-19@15:32:16</t>
  </si>
  <si>
    <t>18-07-19@15:49:07</t>
  </si>
  <si>
    <t>18-07-19@16:13:30</t>
  </si>
  <si>
    <t>18-07-19@16:20:33</t>
  </si>
  <si>
    <t>18-07-19@16:51:09</t>
  </si>
  <si>
    <t>18-07-19@17:09:20</t>
  </si>
  <si>
    <t>18-07-19@17:26:28</t>
  </si>
  <si>
    <t>18-07-19@17:29:40</t>
  </si>
  <si>
    <t>18-07-19@17:29:59</t>
  </si>
  <si>
    <t>18-07-19@17:33:20</t>
  </si>
  <si>
    <t>18-07-19@17:51:51</t>
  </si>
  <si>
    <t>18-07-19@18:11:30</t>
  </si>
  <si>
    <t>18-07-19@18:12:46</t>
  </si>
  <si>
    <t>18-07-19@18:13:16</t>
  </si>
  <si>
    <t>19-07-19@06:40:27</t>
  </si>
  <si>
    <t>19-07-19@06:42:24</t>
  </si>
  <si>
    <t>19-07-19@07:02:28</t>
  </si>
  <si>
    <t>19-07-19@07:07:42</t>
  </si>
  <si>
    <t>19-07-19@14:51:02</t>
  </si>
  <si>
    <t>19-07-19@21:59:42</t>
  </si>
  <si>
    <t>Bójalista - 3.bója Keszthely</t>
  </si>
  <si>
    <t>19-07-19@19:55:10</t>
  </si>
  <si>
    <t>1:10:55:10</t>
  </si>
  <si>
    <t>19-07-19@23:06:57</t>
  </si>
  <si>
    <t>1:14:06:57</t>
  </si>
  <si>
    <t>19-07-19@23:07:17</t>
  </si>
  <si>
    <t>1:14:07:17</t>
  </si>
  <si>
    <t>19-07-19@23:11:36</t>
  </si>
  <si>
    <t>1:14:11:36</t>
  </si>
  <si>
    <t>YS-II   23.</t>
  </si>
  <si>
    <t>Pintér Péter, Nedbál Zsombor</t>
  </si>
  <si>
    <t>20-07-19@05:45:37</t>
  </si>
  <si>
    <t>1:20:45:37</t>
  </si>
  <si>
    <t>YS-II  DNF</t>
  </si>
  <si>
    <t>Bagyarik László, Csizner Zoltán</t>
  </si>
  <si>
    <t>16+2 hajó</t>
  </si>
  <si>
    <t>2019-ben nem jelölhető RLV-ként</t>
  </si>
  <si>
    <t>2018-tól ebben a formában nem rendezik meg</t>
  </si>
  <si>
    <t>5 - DNF</t>
  </si>
  <si>
    <t>2019. szeptember 21.</t>
  </si>
  <si>
    <t>13 - DNF</t>
  </si>
  <si>
    <t>13+1 hajó</t>
  </si>
  <si>
    <t>Sailed: 1, Discards: 0, To count: 1, Entries: 13, Scoring system: Appendix A</t>
  </si>
  <si>
    <t>Cser Donát, Mayer Petra</t>
  </si>
  <si>
    <t>Gombos Zsigmond, Pacsura Ágnes Ibolya, Lakatos Marcell, Gyenei Gyöngyvér</t>
  </si>
  <si>
    <t>Antal Péter, Ecsedy Gábor, Csányi Gábor</t>
  </si>
  <si>
    <t>Horváth Ferenc, Gál István</t>
  </si>
  <si>
    <t>9.0</t>
  </si>
  <si>
    <t>NYAFFY</t>
  </si>
  <si>
    <t>Csuka Péter, Pólya Antal</t>
  </si>
  <si>
    <t>10.0</t>
  </si>
  <si>
    <t>Magócs János, Moór Bálint</t>
  </si>
  <si>
    <t>11.0</t>
  </si>
  <si>
    <t>Barna Adrienn, Papp Zsolt, Meggyes Balázs, Vas Tibor, Papp Zsolt Bence</t>
  </si>
  <si>
    <t>12.0</t>
  </si>
  <si>
    <t>YS-II.</t>
  </si>
  <si>
    <t>Balogh Imre, Pintér Péter</t>
  </si>
  <si>
    <t>130.0</t>
  </si>
  <si>
    <t>2019. szeptember 29.</t>
  </si>
  <si>
    <t>11 - DNC</t>
  </si>
  <si>
    <t>24.</t>
  </si>
  <si>
    <t>2018.09.29. pályaverseny eredménye</t>
  </si>
  <si>
    <t>12 hajó</t>
  </si>
  <si>
    <t>bySoul</t>
  </si>
  <si>
    <t>Kola Dániel, Szabó Gábor, Szikra Péter, Vastagh György</t>
  </si>
  <si>
    <t xml:space="preserve"> -</t>
  </si>
  <si>
    <t>Ecsedy Gábor, Csányi Gábor, Antal Péter</t>
  </si>
  <si>
    <t>Mészáros Miklós, Nagy Róbert,</t>
  </si>
  <si>
    <t>Vas Tibor, Gönczi László, Lakatos Marcell, Papp Zsolt Benc</t>
  </si>
  <si>
    <t>Szabó Béla, Szakács Miklós</t>
  </si>
  <si>
    <t>Marossy László, Gábor Gyula</t>
  </si>
  <si>
    <t>15.0</t>
  </si>
  <si>
    <t>Prókai László, Róka József</t>
  </si>
  <si>
    <t>DNC 13.0</t>
  </si>
  <si>
    <t>Gál István, Horváth Ferenc</t>
  </si>
  <si>
    <t>18.0</t>
  </si>
  <si>
    <t>Zentai Barbara, Moór Bálint</t>
  </si>
  <si>
    <t>Pfeffer Noémi, Tátrai Eszter, Nagy László Gábor</t>
  </si>
  <si>
    <t>DNF 13.0</t>
  </si>
  <si>
    <t>26.0</t>
  </si>
  <si>
    <t>NOS</t>
  </si>
  <si>
    <t>Kozák István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</si>
</sst>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\ d\."/>
    <numFmt numFmtId="173" formatCode="mmmm\ d\."/>
    <numFmt numFmtId="174" formatCode="mmm/yyyy"/>
    <numFmt numFmtId="175" formatCode="[$-40E]yyyy\.\ mmmm\ d\."/>
    <numFmt numFmtId="176" formatCode="[$-40E]mmmm\ d\.;@"/>
    <numFmt numFmtId="177" formatCode="0.0"/>
    <numFmt numFmtId="178" formatCode="m\.\ d\.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m/d"/>
    <numFmt numFmtId="183" formatCode="#,##0\ &quot;Ft&quot;"/>
    <numFmt numFmtId="184" formatCode="_-* #,##0.000\ &quot;Ft&quot;_-;\-* #,##0.000\ &quot;Ft&quot;_-;_-* &quot;-&quot;??\ &quot;Ft&quot;_-;_-@_-"/>
    <numFmt numFmtId="185" formatCode="_-* #,##0.0\ &quot;Ft&quot;_-;\-* #,##0.0\ &quot;Ft&quot;_-;_-* &quot;-&quot;??\ &quot;Ft&quot;_-;_-@_-"/>
    <numFmt numFmtId="186" formatCode="_-* #,##0\ &quot;Ft&quot;_-;\-* #,##0\ &quot;Ft&quot;_-;_-* &quot;-&quot;??\ &quot;Ft&quot;_-;_-@_-"/>
    <numFmt numFmtId="187" formatCode="#,##0.0\ &quot;Ft&quot;"/>
    <numFmt numFmtId="188" formatCode="0.0%"/>
    <numFmt numFmtId="189" formatCode="_-* #,##0.0\ &quot;Ft&quot;_-;\-* #,##0.0\ &quot;Ft&quot;_-;_-* &quot;-&quot;?\ &quot;Ft&quot;_-;_-@_-"/>
    <numFmt numFmtId="190" formatCode="#,##0.0\ &quot;Ft&quot;;\-#,##0.0\ &quot;Ft&quot;"/>
    <numFmt numFmtId="191" formatCode="#,##0.0_ ;\-#,##0.0\ "/>
    <numFmt numFmtId="192" formatCode="m\.\ d\.;@"/>
    <numFmt numFmtId="193" formatCode="[$-40E]yy/\ mmmm\ d\.;@"/>
    <numFmt numFmtId="194" formatCode="yyyy/mm/dd;@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0"/>
    <numFmt numFmtId="204" formatCode="0.000"/>
    <numFmt numFmtId="205" formatCode="[$€-2]\ #\ ##,000_);[Red]\([$€-2]\ #\ ##,000\)"/>
    <numFmt numFmtId="206" formatCode="[$¥€-2]\ #\ ##,000_);[Red]\([$€-2]\ #\ ##,000\)"/>
  </numFmts>
  <fonts count="9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Bookman Old Style"/>
      <family val="1"/>
    </font>
    <font>
      <b/>
      <sz val="10"/>
      <color indexed="10"/>
      <name val="Arial CE"/>
      <family val="0"/>
    </font>
    <font>
      <b/>
      <i/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u val="single"/>
      <sz val="16"/>
      <name val="Times New Roman"/>
      <family val="1"/>
    </font>
    <font>
      <sz val="10"/>
      <color indexed="63"/>
      <name val="Inherit"/>
      <family val="0"/>
    </font>
    <font>
      <b/>
      <sz val="12"/>
      <name val="Arial"/>
      <family val="2"/>
    </font>
    <font>
      <b/>
      <sz val="10"/>
      <color indexed="57"/>
      <name val="Arial CE"/>
      <family val="0"/>
    </font>
    <font>
      <sz val="11"/>
      <name val="Arial"/>
      <family val="2"/>
    </font>
    <font>
      <sz val="8.8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.9"/>
      <color indexed="8"/>
      <name val="Times New Roman"/>
      <family val="1"/>
    </font>
    <font>
      <sz val="10"/>
      <color indexed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51"/>
      <name val="Arial CE"/>
      <family val="0"/>
    </font>
    <font>
      <u val="single"/>
      <sz val="11"/>
      <color indexed="12"/>
      <name val="Times New Roman"/>
      <family val="1"/>
    </font>
    <font>
      <sz val="10"/>
      <color indexed="10"/>
      <name val="Arial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3.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7.9"/>
      <color theme="1"/>
      <name val="Times New Roman"/>
      <family val="1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Times New Roman"/>
      <family val="1"/>
    </font>
    <font>
      <b/>
      <sz val="10"/>
      <color rgb="FFFFC000"/>
      <name val="Arial CE"/>
      <family val="0"/>
    </font>
    <font>
      <u val="single"/>
      <sz val="11"/>
      <color theme="10"/>
      <name val="Times New Roman"/>
      <family val="1"/>
    </font>
    <font>
      <sz val="10"/>
      <color rgb="FFFF0000"/>
      <name val="Arial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3.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194" fontId="6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5" xfId="0" applyBorder="1" applyAlignment="1">
      <alignment/>
    </xf>
    <xf numFmtId="14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18" fillId="35" borderId="10" xfId="0" applyFont="1" applyFill="1" applyBorder="1" applyAlignment="1">
      <alignment horizontal="left" vertical="center" wrapText="1"/>
    </xf>
    <xf numFmtId="22" fontId="18" fillId="33" borderId="10" xfId="0" applyNumberFormat="1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6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194" fontId="6" fillId="0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36" borderId="10" xfId="0" applyFill="1" applyBorder="1" applyAlignment="1">
      <alignment/>
    </xf>
    <xf numFmtId="2" fontId="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37" borderId="10" xfId="0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1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0" fillId="38" borderId="0" xfId="0" applyFill="1" applyAlignment="1">
      <alignment/>
    </xf>
    <xf numFmtId="0" fontId="0" fillId="0" borderId="11" xfId="0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3" fontId="11" fillId="0" borderId="11" xfId="0" applyNumberFormat="1" applyFont="1" applyBorder="1" applyAlignment="1">
      <alignment horizontal="center" vertical="center"/>
    </xf>
    <xf numFmtId="0" fontId="3" fillId="39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8" fillId="0" borderId="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80" fillId="0" borderId="23" xfId="0" applyFont="1" applyBorder="1" applyAlignment="1">
      <alignment horizontal="center"/>
    </xf>
    <xf numFmtId="0" fontId="79" fillId="0" borderId="23" xfId="0" applyFont="1" applyBorder="1" applyAlignment="1">
      <alignment horizontal="center" vertical="top" wrapText="1"/>
    </xf>
    <xf numFmtId="0" fontId="79" fillId="0" borderId="24" xfId="0" applyFont="1" applyBorder="1" applyAlignment="1">
      <alignment horizontal="center" vertical="top" wrapText="1"/>
    </xf>
    <xf numFmtId="0" fontId="78" fillId="0" borderId="23" xfId="0" applyFont="1" applyBorder="1" applyAlignment="1">
      <alignment horizontal="center" vertical="top" wrapText="1"/>
    </xf>
    <xf numFmtId="0" fontId="78" fillId="0" borderId="24" xfId="0" applyFont="1" applyBorder="1" applyAlignment="1">
      <alignment horizontal="center" vertical="top" wrapText="1"/>
    </xf>
    <xf numFmtId="0" fontId="78" fillId="0" borderId="25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0" fontId="78" fillId="0" borderId="14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81" fillId="0" borderId="10" xfId="0" applyNumberFormat="1" applyFont="1" applyBorder="1" applyAlignment="1">
      <alignment/>
    </xf>
    <xf numFmtId="0" fontId="82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82" fillId="0" borderId="10" xfId="0" applyFont="1" applyFill="1" applyBorder="1" applyAlignment="1">
      <alignment/>
    </xf>
    <xf numFmtId="2" fontId="81" fillId="0" borderId="10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40" borderId="0" xfId="0" applyFont="1" applyFill="1" applyAlignment="1">
      <alignment/>
    </xf>
    <xf numFmtId="0" fontId="83" fillId="0" borderId="15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left" vertical="top" wrapText="1"/>
    </xf>
    <xf numFmtId="3" fontId="25" fillId="0" borderId="12" xfId="0" applyNumberFormat="1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4" fontId="6" fillId="34" borderId="0" xfId="0" applyNumberFormat="1" applyFont="1" applyFill="1" applyAlignment="1">
      <alignment/>
    </xf>
    <xf numFmtId="0" fontId="84" fillId="0" borderId="2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top" wrapText="1"/>
    </xf>
    <xf numFmtId="0" fontId="84" fillId="0" borderId="31" xfId="0" applyFont="1" applyBorder="1" applyAlignment="1">
      <alignment horizontal="center" vertical="top" wrapText="1"/>
    </xf>
    <xf numFmtId="0" fontId="86" fillId="0" borderId="20" xfId="0" applyFont="1" applyBorder="1" applyAlignment="1">
      <alignment horizontal="center" vertical="top" wrapText="1"/>
    </xf>
    <xf numFmtId="0" fontId="86" fillId="0" borderId="31" xfId="0" applyFont="1" applyBorder="1" applyAlignment="1">
      <alignment horizontal="center" vertical="top" wrapText="1"/>
    </xf>
    <xf numFmtId="0" fontId="83" fillId="0" borderId="14" xfId="0" applyFont="1" applyBorder="1" applyAlignment="1">
      <alignment horizontal="center" vertical="top" wrapText="1"/>
    </xf>
    <xf numFmtId="0" fontId="84" fillId="0" borderId="32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top" wrapText="1"/>
    </xf>
    <xf numFmtId="0" fontId="86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vertical="center" wrapText="1"/>
    </xf>
    <xf numFmtId="0" fontId="0" fillId="0" borderId="34" xfId="0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83" fillId="0" borderId="36" xfId="0" applyFont="1" applyBorder="1" applyAlignment="1">
      <alignment horizontal="center" vertical="top" wrapText="1"/>
    </xf>
    <xf numFmtId="0" fontId="83" fillId="0" borderId="25" xfId="0" applyFont="1" applyBorder="1" applyAlignment="1">
      <alignment horizontal="center" vertical="top" wrapText="1"/>
    </xf>
    <xf numFmtId="0" fontId="83" fillId="0" borderId="17" xfId="0" applyFont="1" applyBorder="1" applyAlignment="1">
      <alignment horizontal="center" vertical="top" wrapText="1"/>
    </xf>
    <xf numFmtId="0" fontId="83" fillId="0" borderId="30" xfId="0" applyFont="1" applyBorder="1" applyAlignment="1">
      <alignment horizontal="center" vertical="top" wrapText="1"/>
    </xf>
    <xf numFmtId="0" fontId="83" fillId="0" borderId="16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" fillId="40" borderId="22" xfId="0" applyFont="1" applyFill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11" fillId="41" borderId="10" xfId="0" applyFont="1" applyFill="1" applyBorder="1" applyAlignment="1">
      <alignment vertical="top" wrapText="1"/>
    </xf>
    <xf numFmtId="0" fontId="11" fillId="41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54" fillId="0" borderId="10" xfId="43" applyFont="1" applyBorder="1" applyAlignment="1" applyProtection="1">
      <alignment horizontal="center" vertical="top" wrapText="1"/>
      <protection/>
    </xf>
    <xf numFmtId="0" fontId="21" fillId="0" borderId="10" xfId="0" applyFont="1" applyFill="1" applyBorder="1" applyAlignment="1">
      <alignment horizontal="center" vertical="top" wrapText="1"/>
    </xf>
    <xf numFmtId="0" fontId="8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/>
    </xf>
    <xf numFmtId="0" fontId="78" fillId="0" borderId="19" xfId="0" applyFont="1" applyBorder="1" applyAlignment="1">
      <alignment horizontal="center" vertical="top" wrapText="1"/>
    </xf>
    <xf numFmtId="0" fontId="28" fillId="0" borderId="12" xfId="0" applyFont="1" applyBorder="1" applyAlignment="1">
      <alignment/>
    </xf>
    <xf numFmtId="0" fontId="0" fillId="40" borderId="0" xfId="0" applyFill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2" fontId="88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7" fontId="9" fillId="0" borderId="0" xfId="0" applyNumberFormat="1" applyFont="1" applyFill="1" applyBorder="1" applyAlignment="1">
      <alignment/>
    </xf>
    <xf numFmtId="0" fontId="84" fillId="0" borderId="26" xfId="0" applyFont="1" applyBorder="1" applyAlignment="1">
      <alignment horizontal="center" vertical="top" wrapText="1"/>
    </xf>
    <xf numFmtId="0" fontId="84" fillId="0" borderId="13" xfId="0" applyFont="1" applyBorder="1" applyAlignment="1">
      <alignment horizontal="center" vertical="top" wrapText="1"/>
    </xf>
    <xf numFmtId="0" fontId="83" fillId="13" borderId="10" xfId="0" applyFont="1" applyFill="1" applyBorder="1" applyAlignment="1">
      <alignment horizontal="center" vertical="top" wrapText="1"/>
    </xf>
    <xf numFmtId="0" fontId="21" fillId="13" borderId="10" xfId="0" applyFont="1" applyFill="1" applyBorder="1" applyAlignment="1">
      <alignment horizontal="center" vertical="top" wrapText="1"/>
    </xf>
    <xf numFmtId="0" fontId="83" fillId="13" borderId="10" xfId="0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/>
    </xf>
    <xf numFmtId="0" fontId="24" fillId="13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6" fillId="40" borderId="0" xfId="0" applyFont="1" applyFill="1" applyAlignment="1">
      <alignment horizontal="center"/>
    </xf>
    <xf numFmtId="0" fontId="74" fillId="0" borderId="30" xfId="0" applyFont="1" applyBorder="1" applyAlignment="1">
      <alignment horizontal="center"/>
    </xf>
    <xf numFmtId="0" fontId="74" fillId="0" borderId="38" xfId="0" applyFont="1" applyBorder="1" applyAlignment="1">
      <alignment horizontal="center"/>
    </xf>
    <xf numFmtId="0" fontId="74" fillId="0" borderId="38" xfId="0" applyFont="1" applyBorder="1" applyAlignment="1">
      <alignment/>
    </xf>
    <xf numFmtId="0" fontId="89" fillId="0" borderId="10" xfId="43" applyFont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center"/>
    </xf>
    <xf numFmtId="0" fontId="78" fillId="0" borderId="39" xfId="0" applyFont="1" applyFill="1" applyBorder="1" applyAlignment="1">
      <alignment horizontal="center" vertical="top" wrapText="1"/>
    </xf>
    <xf numFmtId="0" fontId="78" fillId="0" borderId="40" xfId="0" applyFont="1" applyBorder="1" applyAlignment="1">
      <alignment horizontal="center" vertical="top" wrapText="1"/>
    </xf>
    <xf numFmtId="0" fontId="78" fillId="0" borderId="38" xfId="0" applyFont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 vertical="top" wrapText="1"/>
    </xf>
    <xf numFmtId="0" fontId="78" fillId="0" borderId="24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wrapText="1"/>
    </xf>
    <xf numFmtId="0" fontId="10" fillId="0" borderId="37" xfId="0" applyFont="1" applyBorder="1" applyAlignment="1">
      <alignment horizontal="left" vertical="center"/>
    </xf>
    <xf numFmtId="0" fontId="83" fillId="0" borderId="29" xfId="0" applyFont="1" applyBorder="1" applyAlignment="1">
      <alignment horizontal="center" vertical="top" wrapText="1"/>
    </xf>
    <xf numFmtId="0" fontId="84" fillId="0" borderId="29" xfId="0" applyFont="1" applyBorder="1" applyAlignment="1">
      <alignment horizontal="center" vertical="top" wrapText="1"/>
    </xf>
    <xf numFmtId="177" fontId="83" fillId="0" borderId="23" xfId="0" applyNumberFormat="1" applyFont="1" applyBorder="1" applyAlignment="1">
      <alignment horizontal="center" vertical="top" wrapText="1"/>
    </xf>
    <xf numFmtId="177" fontId="83" fillId="0" borderId="10" xfId="0" applyNumberFormat="1" applyFont="1" applyBorder="1" applyAlignment="1">
      <alignment horizontal="center" vertical="top" wrapText="1"/>
    </xf>
    <xf numFmtId="177" fontId="83" fillId="0" borderId="24" xfId="0" applyNumberFormat="1" applyFont="1" applyBorder="1" applyAlignment="1">
      <alignment horizontal="center" vertical="top" wrapText="1"/>
    </xf>
    <xf numFmtId="177" fontId="83" fillId="0" borderId="41" xfId="0" applyNumberFormat="1" applyFont="1" applyBorder="1" applyAlignment="1">
      <alignment horizontal="center" vertical="top" wrapText="1"/>
    </xf>
    <xf numFmtId="0" fontId="83" fillId="0" borderId="42" xfId="0" applyFont="1" applyFill="1" applyBorder="1" applyAlignment="1">
      <alignment horizontal="center" vertical="center" wrapText="1"/>
    </xf>
    <xf numFmtId="0" fontId="83" fillId="0" borderId="43" xfId="0" applyFont="1" applyFill="1" applyBorder="1" applyAlignment="1">
      <alignment horizontal="center" vertical="top" wrapText="1"/>
    </xf>
    <xf numFmtId="0" fontId="84" fillId="0" borderId="10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90" fillId="0" borderId="20" xfId="0" applyFont="1" applyBorder="1" applyAlignment="1">
      <alignment horizontal="center" vertical="top" wrapText="1"/>
    </xf>
    <xf numFmtId="0" fontId="90" fillId="0" borderId="32" xfId="0" applyFont="1" applyBorder="1" applyAlignment="1">
      <alignment horizontal="center" vertical="top" wrapText="1"/>
    </xf>
    <xf numFmtId="21" fontId="23" fillId="0" borderId="1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84" fillId="0" borderId="44" xfId="0" applyFont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left" vertical="center" wrapText="1"/>
    </xf>
    <xf numFmtId="0" fontId="21" fillId="42" borderId="45" xfId="0" applyFont="1" applyFill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top" wrapText="1"/>
    </xf>
    <xf numFmtId="0" fontId="0" fillId="0" borderId="30" xfId="0" applyBorder="1" applyAlignment="1">
      <alignment vertical="center" wrapText="1"/>
    </xf>
    <xf numFmtId="0" fontId="21" fillId="3" borderId="45" xfId="0" applyFont="1" applyFill="1" applyBorder="1" applyAlignment="1">
      <alignment horizontal="center" vertical="top" wrapText="1"/>
    </xf>
    <xf numFmtId="0" fontId="0" fillId="0" borderId="10" xfId="43" applyFont="1" applyFill="1" applyBorder="1" applyAlignment="1" applyProtection="1">
      <alignment horizontal="center" vertical="center" wrapText="1"/>
      <protection/>
    </xf>
    <xf numFmtId="0" fontId="83" fillId="0" borderId="10" xfId="0" applyFont="1" applyFill="1" applyBorder="1" applyAlignment="1">
      <alignment horizontal="center" vertical="top" wrapText="1"/>
    </xf>
    <xf numFmtId="0" fontId="0" fillId="0" borderId="10" xfId="43" applyFont="1" applyFill="1" applyBorder="1" applyAlignment="1" applyProtection="1">
      <alignment horizontal="center" vertical="center" wrapText="1"/>
      <protection/>
    </xf>
    <xf numFmtId="0" fontId="83" fillId="43" borderId="10" xfId="0" applyFont="1" applyFill="1" applyBorder="1" applyAlignment="1">
      <alignment horizontal="center" vertical="center" wrapText="1"/>
    </xf>
    <xf numFmtId="0" fontId="0" fillId="43" borderId="10" xfId="0" applyFill="1" applyBorder="1" applyAlignment="1">
      <alignment vertical="center" wrapText="1"/>
    </xf>
    <xf numFmtId="0" fontId="83" fillId="43" borderId="10" xfId="0" applyFont="1" applyFill="1" applyBorder="1" applyAlignment="1">
      <alignment horizontal="center" vertical="top" wrapText="1"/>
    </xf>
    <xf numFmtId="0" fontId="0" fillId="43" borderId="10" xfId="43" applyFont="1" applyFill="1" applyBorder="1" applyAlignment="1" applyProtection="1">
      <alignment horizontal="center" vertical="center" wrapText="1"/>
      <protection/>
    </xf>
    <xf numFmtId="0" fontId="21" fillId="42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43" borderId="41" xfId="0" applyFill="1" applyBorder="1" applyAlignment="1">
      <alignment horizontal="center" vertical="center" wrapText="1"/>
    </xf>
    <xf numFmtId="0" fontId="0" fillId="43" borderId="49" xfId="0" applyFill="1" applyBorder="1" applyAlignment="1">
      <alignment horizontal="center" vertical="center" wrapText="1"/>
    </xf>
    <xf numFmtId="0" fontId="84" fillId="0" borderId="50" xfId="0" applyFont="1" applyBorder="1" applyAlignment="1">
      <alignment horizontal="center" vertical="top" wrapText="1"/>
    </xf>
    <xf numFmtId="0" fontId="23" fillId="0" borderId="50" xfId="0" applyFont="1" applyBorder="1" applyAlignment="1">
      <alignment horizontal="center" vertical="top" wrapText="1"/>
    </xf>
    <xf numFmtId="0" fontId="0" fillId="0" borderId="50" xfId="0" applyBorder="1" applyAlignment="1">
      <alignment/>
    </xf>
    <xf numFmtId="0" fontId="83" fillId="0" borderId="51" xfId="0" applyFont="1" applyBorder="1" applyAlignment="1">
      <alignment horizontal="center" vertical="top" wrapText="1"/>
    </xf>
    <xf numFmtId="0" fontId="83" fillId="40" borderId="51" xfId="0" applyFont="1" applyFill="1" applyBorder="1" applyAlignment="1">
      <alignment horizontal="center" vertical="top" wrapText="1"/>
    </xf>
    <xf numFmtId="0" fontId="83" fillId="43" borderId="51" xfId="0" applyFont="1" applyFill="1" applyBorder="1" applyAlignment="1">
      <alignment horizontal="center" vertical="top" wrapText="1"/>
    </xf>
    <xf numFmtId="0" fontId="83" fillId="43" borderId="52" xfId="0" applyFont="1" applyFill="1" applyBorder="1" applyAlignment="1">
      <alignment horizontal="center" vertical="top" wrapText="1"/>
    </xf>
    <xf numFmtId="0" fontId="10" fillId="40" borderId="51" xfId="0" applyFont="1" applyFill="1" applyBorder="1" applyAlignment="1">
      <alignment horizontal="center" vertical="center" wrapText="1"/>
    </xf>
    <xf numFmtId="0" fontId="83" fillId="13" borderId="41" xfId="0" applyFont="1" applyFill="1" applyBorder="1" applyAlignment="1">
      <alignment horizontal="center" vertical="top" wrapText="1"/>
    </xf>
    <xf numFmtId="0" fontId="24" fillId="13" borderId="41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80" fillId="0" borderId="10" xfId="0" applyFont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6" fillId="39" borderId="0" xfId="0" applyFont="1" applyFill="1" applyAlignment="1">
      <alignment/>
    </xf>
    <xf numFmtId="14" fontId="6" fillId="39" borderId="0" xfId="0" applyNumberFormat="1" applyFont="1" applyFill="1" applyAlignment="1">
      <alignment/>
    </xf>
    <xf numFmtId="21" fontId="78" fillId="0" borderId="10" xfId="0" applyNumberFormat="1" applyFont="1" applyBorder="1" applyAlignment="1">
      <alignment horizontal="center" vertical="top" wrapText="1"/>
    </xf>
    <xf numFmtId="0" fontId="0" fillId="0" borderId="29" xfId="0" applyBorder="1" applyAlignment="1">
      <alignment/>
    </xf>
    <xf numFmtId="21" fontId="78" fillId="0" borderId="42" xfId="0" applyNumberFormat="1" applyFont="1" applyFill="1" applyBorder="1" applyAlignment="1">
      <alignment horizontal="center" vertical="top" wrapText="1"/>
    </xf>
    <xf numFmtId="21" fontId="78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/>
    </xf>
    <xf numFmtId="0" fontId="10" fillId="0" borderId="26" xfId="0" applyFont="1" applyBorder="1" applyAlignment="1" applyProtection="1">
      <alignment horizontal="left" vertical="center"/>
      <protection locked="0"/>
    </xf>
    <xf numFmtId="1" fontId="10" fillId="0" borderId="11" xfId="64" applyNumberFormat="1" applyFont="1" applyBorder="1" applyAlignment="1">
      <alignment horizontal="center" vertical="center"/>
    </xf>
    <xf numFmtId="9" fontId="0" fillId="0" borderId="0" xfId="64" applyFont="1" applyBorder="1" applyAlignment="1">
      <alignment/>
    </xf>
    <xf numFmtId="9" fontId="0" fillId="0" borderId="30" xfId="64" applyFont="1" applyBorder="1" applyAlignment="1">
      <alignment/>
    </xf>
    <xf numFmtId="9" fontId="0" fillId="0" borderId="10" xfId="64" applyFont="1" applyBorder="1" applyAlignment="1">
      <alignment/>
    </xf>
    <xf numFmtId="1" fontId="10" fillId="0" borderId="33" xfId="64" applyNumberFormat="1" applyFont="1" applyBorder="1" applyAlignment="1">
      <alignment horizontal="center" vertical="center"/>
    </xf>
    <xf numFmtId="3" fontId="10" fillId="0" borderId="34" xfId="64" applyNumberFormat="1" applyFont="1" applyBorder="1" applyAlignment="1">
      <alignment horizontal="center" vertical="center"/>
    </xf>
    <xf numFmtId="1" fontId="10" fillId="0" borderId="53" xfId="64" applyNumberFormat="1" applyFont="1" applyBorder="1" applyAlignment="1">
      <alignment horizontal="center" vertical="center"/>
    </xf>
    <xf numFmtId="1" fontId="10" fillId="0" borderId="54" xfId="64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3" fontId="10" fillId="0" borderId="11" xfId="64" applyNumberFormat="1" applyFont="1" applyBorder="1" applyAlignment="1">
      <alignment horizontal="center" vertical="center"/>
    </xf>
    <xf numFmtId="1" fontId="10" fillId="0" borderId="13" xfId="64" applyNumberFormat="1" applyFont="1" applyBorder="1" applyAlignment="1">
      <alignment horizontal="center" vertical="center"/>
    </xf>
    <xf numFmtId="1" fontId="10" fillId="0" borderId="15" xfId="64" applyNumberFormat="1" applyFont="1" applyBorder="1" applyAlignment="1">
      <alignment horizontal="center" vertical="center"/>
    </xf>
    <xf numFmtId="3" fontId="10" fillId="0" borderId="15" xfId="64" applyNumberFormat="1" applyFont="1" applyBorder="1" applyAlignment="1">
      <alignment horizontal="center" vertical="center"/>
    </xf>
    <xf numFmtId="1" fontId="10" fillId="0" borderId="55" xfId="64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/>
    </xf>
    <xf numFmtId="1" fontId="10" fillId="0" borderId="12" xfId="64" applyNumberFormat="1" applyFont="1" applyBorder="1" applyAlignment="1">
      <alignment horizontal="center" vertical="center"/>
    </xf>
    <xf numFmtId="3" fontId="10" fillId="0" borderId="12" xfId="64" applyNumberFormat="1" applyFont="1" applyBorder="1" applyAlignment="1">
      <alignment horizontal="center" vertical="center"/>
    </xf>
    <xf numFmtId="1" fontId="10" fillId="0" borderId="14" xfId="64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10" fillId="0" borderId="10" xfId="64" applyNumberFormat="1" applyFont="1" applyBorder="1" applyAlignment="1">
      <alignment horizontal="center" vertical="center"/>
    </xf>
    <xf numFmtId="3" fontId="10" fillId="0" borderId="10" xfId="64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91" fillId="0" borderId="21" xfId="0" applyFont="1" applyBorder="1" applyAlignment="1">
      <alignment horizontal="center"/>
    </xf>
    <xf numFmtId="0" fontId="92" fillId="0" borderId="56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93" fillId="0" borderId="26" xfId="0" applyFont="1" applyBorder="1" applyAlignment="1">
      <alignment horizontal="center" wrapText="1"/>
    </xf>
    <xf numFmtId="0" fontId="80" fillId="0" borderId="11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80" fillId="0" borderId="23" xfId="0" applyFont="1" applyBorder="1" applyAlignment="1">
      <alignment horizontal="center" wrapText="1"/>
    </xf>
    <xf numFmtId="0" fontId="80" fillId="0" borderId="10" xfId="0" applyFont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2" fontId="6" fillId="39" borderId="10" xfId="0" applyNumberFormat="1" applyFont="1" applyFill="1" applyBorder="1" applyAlignment="1">
      <alignment/>
    </xf>
    <xf numFmtId="2" fontId="6" fillId="16" borderId="1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ailing.org/bio.asp?ID=,%20," TargetMode="External" /><Relationship Id="rId2" Type="http://schemas.openxmlformats.org/officeDocument/2006/relationships/hyperlink" Target="http://www.sailing.org/bio.asp?ID=,%20,%20," TargetMode="External" /><Relationship Id="rId3" Type="http://schemas.openxmlformats.org/officeDocument/2006/relationships/hyperlink" Target="http://www.sailing.org/bio.asp?ID=," TargetMode="External" /><Relationship Id="rId4" Type="http://schemas.openxmlformats.org/officeDocument/2006/relationships/hyperlink" Target="http://www.sailing.org/bio.asp?ID=,%20," TargetMode="External" /><Relationship Id="rId5" Type="http://schemas.openxmlformats.org/officeDocument/2006/relationships/hyperlink" Target="http://www.sailing.org/bio.asp?ID=," TargetMode="External" /><Relationship Id="rId6" Type="http://schemas.openxmlformats.org/officeDocument/2006/relationships/hyperlink" Target="http://www.sailing.org/bio.asp?ID=,%20," TargetMode="External" /><Relationship Id="rId7" Type="http://schemas.openxmlformats.org/officeDocument/2006/relationships/hyperlink" Target="http://www.sailing.org/bio.asp?ID=9649/I." TargetMode="External" /><Relationship Id="rId8" Type="http://schemas.openxmlformats.org/officeDocument/2006/relationships/hyperlink" Target="http://www.sailing.org/bio.asp?ID=147" TargetMode="External" /><Relationship Id="rId9" Type="http://schemas.openxmlformats.org/officeDocument/2006/relationships/hyperlink" Target="http://www.sailing.org/bio.asp?ID=,%20,%20," TargetMode="External" /><Relationship Id="rId10" Type="http://schemas.openxmlformats.org/officeDocument/2006/relationships/hyperlink" Target="http://www.sailing.org/bio.asp?ID=261" TargetMode="External" /><Relationship Id="rId11" Type="http://schemas.openxmlformats.org/officeDocument/2006/relationships/hyperlink" Target="http://www.sailing.org/bio.asp?ID=," TargetMode="External" /><Relationship Id="rId12" Type="http://schemas.openxmlformats.org/officeDocument/2006/relationships/hyperlink" Target="http://www.sailing.org/bio.asp?ID=355" TargetMode="External" /><Relationship Id="rId13" Type="http://schemas.openxmlformats.org/officeDocument/2006/relationships/hyperlink" Target="http://www.sailing.org/bio.asp?ID=,%20," TargetMode="External" /><Relationship Id="rId14" Type="http://schemas.openxmlformats.org/officeDocument/2006/relationships/hyperlink" Target="http://www.sailing.org/bio.asp?ID=311" TargetMode="External" /><Relationship Id="rId15" Type="http://schemas.openxmlformats.org/officeDocument/2006/relationships/hyperlink" Target="http://www.sailing.org/bio.asp?ID=,%20,%20," TargetMode="External" /><Relationship Id="rId16" Type="http://schemas.openxmlformats.org/officeDocument/2006/relationships/hyperlink" Target="http://www.sailing.org/bio.asp?ID=471" TargetMode="External" /><Relationship Id="rId17" Type="http://schemas.openxmlformats.org/officeDocument/2006/relationships/hyperlink" Target="http://www.sailing.org/bio.asp?ID=,%20," TargetMode="External" /><Relationship Id="rId18" Type="http://schemas.openxmlformats.org/officeDocument/2006/relationships/hyperlink" Target="http://www.sailing.org/bio.asp?ID=116" TargetMode="External" /><Relationship Id="rId19" Type="http://schemas.openxmlformats.org/officeDocument/2006/relationships/hyperlink" Target="http://www.sailing.org/bio.asp?ID=," TargetMode="External" /><Relationship Id="rId20" Type="http://schemas.openxmlformats.org/officeDocument/2006/relationships/hyperlink" Target="http://www.sailing.org/bio.asp?ID=185" TargetMode="External" /><Relationship Id="rId21" Type="http://schemas.openxmlformats.org/officeDocument/2006/relationships/hyperlink" Target="http://www.sailing.org/bio.asp?ID=,%20,%20,%20," TargetMode="External" /><Relationship Id="rId22" Type="http://schemas.openxmlformats.org/officeDocument/2006/relationships/hyperlink" Target="http://www.sailing.org/bio.asp?ID=257" TargetMode="External" /><Relationship Id="rId23" Type="http://schemas.openxmlformats.org/officeDocument/2006/relationships/hyperlink" Target="http://www.sailing.org/bio.asp?ID=," TargetMode="External" /><Relationship Id="rId24" Type="http://schemas.openxmlformats.org/officeDocument/2006/relationships/hyperlink" Target="http://www.sailing.org/bio.asp?ID=123" TargetMode="External" /><Relationship Id="rId25" Type="http://schemas.openxmlformats.org/officeDocument/2006/relationships/hyperlink" Target="http://www.sailing.org/bio.asp?ID=,%20," TargetMode="External" /><Relationship Id="rId26" Type="http://schemas.openxmlformats.org/officeDocument/2006/relationships/hyperlink" Target="http://www.sailing.org/bio.asp?ID=479" TargetMode="External" /><Relationship Id="rId27" Type="http://schemas.openxmlformats.org/officeDocument/2006/relationships/hyperlink" Target="http://www.sailing.org/bio.asp?ID=,%20,%20," TargetMode="External" /><Relationship Id="rId28" Type="http://schemas.openxmlformats.org/officeDocument/2006/relationships/hyperlink" Target="http://www.sailing.org/bio.asp?ID=360" TargetMode="External" /><Relationship Id="rId29" Type="http://schemas.openxmlformats.org/officeDocument/2006/relationships/hyperlink" Target="http://www.sailing.org/bio.asp?ID=,%20," TargetMode="External" /><Relationship Id="rId30" Type="http://schemas.openxmlformats.org/officeDocument/2006/relationships/hyperlink" Target="http://www.sailing.org/bio.asp?ID=313" TargetMode="External" /><Relationship Id="rId31" Type="http://schemas.openxmlformats.org/officeDocument/2006/relationships/hyperlink" Target="http://www.sailing.org/bio.asp?ID=HUNMS9,%20,%20," TargetMode="External" /><Relationship Id="rId32" Type="http://schemas.openxmlformats.org/officeDocument/2006/relationships/hyperlink" Target="http://www.sailing.org/bio.asp?ID=115" TargetMode="External" /><Relationship Id="rId33" Type="http://schemas.openxmlformats.org/officeDocument/2006/relationships/hyperlink" Target="http://www.sailing.org/bio.asp?ID=,%20,%20HUNZG5," TargetMode="External" /><Relationship Id="rId34" Type="http://schemas.openxmlformats.org/officeDocument/2006/relationships/hyperlink" Target="http://www.sailing.org/bio.asp?ID=450" TargetMode="External" /><Relationship Id="rId35" Type="http://schemas.openxmlformats.org/officeDocument/2006/relationships/hyperlink" Target="http://www.sailing.org/bio.asp?ID=,%20," TargetMode="External" /><Relationship Id="rId36" Type="http://schemas.openxmlformats.org/officeDocument/2006/relationships/hyperlink" Target="http://www.sailing.org/bio.asp?ID=151" TargetMode="External" /><Relationship Id="rId37" Type="http://schemas.openxmlformats.org/officeDocument/2006/relationships/hyperlink" Target="http://www.sailing.org/bio.asp?ID=,%20,%20,%20," TargetMode="External" /><Relationship Id="rId38" Type="http://schemas.openxmlformats.org/officeDocument/2006/relationships/hyperlink" Target="http://www.sailing.org/bio.asp?ID=45" TargetMode="External" /><Relationship Id="rId39" Type="http://schemas.openxmlformats.org/officeDocument/2006/relationships/hyperlink" Target="http://www.sailing.org/bio.asp?ID=," TargetMode="External" /><Relationship Id="rId40" Type="http://schemas.openxmlformats.org/officeDocument/2006/relationships/hyperlink" Target="mailto:18-07-19@12:28:39" TargetMode="External" /><Relationship Id="rId41" Type="http://schemas.openxmlformats.org/officeDocument/2006/relationships/hyperlink" Target="mailto:18-07-19@12:34:24" TargetMode="External" /><Relationship Id="rId42" Type="http://schemas.openxmlformats.org/officeDocument/2006/relationships/hyperlink" Target="mailto:18-07-19@12:37:11" TargetMode="External" /><Relationship Id="rId43" Type="http://schemas.openxmlformats.org/officeDocument/2006/relationships/hyperlink" Target="mailto:18-07-19@12:53:24" TargetMode="External" /><Relationship Id="rId4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pane xSplit="3" ySplit="1" topLeftCell="D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46" sqref="R46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10.625" style="0" customWidth="1"/>
    <col min="4" max="12" width="8.125" style="0" customWidth="1"/>
  </cols>
  <sheetData>
    <row r="1" spans="4:17" ht="12.75">
      <c r="D1" s="5">
        <v>2006</v>
      </c>
      <c r="E1" s="5">
        <v>2007</v>
      </c>
      <c r="F1" s="5">
        <v>2008</v>
      </c>
      <c r="G1" s="5">
        <v>2009</v>
      </c>
      <c r="H1" s="5">
        <v>2010</v>
      </c>
      <c r="I1" s="5">
        <v>2011</v>
      </c>
      <c r="J1" s="5">
        <v>2012</v>
      </c>
      <c r="K1" s="5">
        <v>2013</v>
      </c>
      <c r="L1" s="5">
        <v>2014</v>
      </c>
      <c r="M1" s="5">
        <v>2015</v>
      </c>
      <c r="N1" s="5">
        <v>2016</v>
      </c>
      <c r="O1" s="5">
        <v>2017</v>
      </c>
      <c r="P1" s="5">
        <v>2018</v>
      </c>
      <c r="Q1" s="5">
        <v>2019</v>
      </c>
    </row>
    <row r="2" spans="1:17" ht="12.75">
      <c r="A2" t="s">
        <v>7</v>
      </c>
      <c r="B2" t="s">
        <v>123</v>
      </c>
      <c r="D2" s="5"/>
      <c r="E2" s="5"/>
      <c r="F2" s="5"/>
      <c r="G2" s="5"/>
      <c r="H2" s="5"/>
      <c r="I2" s="5"/>
      <c r="J2" s="5"/>
      <c r="K2" s="5" t="s">
        <v>125</v>
      </c>
      <c r="L2" s="5" t="s">
        <v>125</v>
      </c>
      <c r="M2" s="5" t="s">
        <v>125</v>
      </c>
      <c r="N2" s="220" t="s">
        <v>125</v>
      </c>
      <c r="O2" s="199" t="s">
        <v>284</v>
      </c>
      <c r="P2" s="5" t="s">
        <v>125</v>
      </c>
      <c r="Q2" s="5" t="s">
        <v>125</v>
      </c>
    </row>
    <row r="3" spans="2:17" ht="12.75">
      <c r="B3" s="98" t="s">
        <v>213</v>
      </c>
      <c r="C3" t="s">
        <v>97</v>
      </c>
      <c r="D3" s="5"/>
      <c r="E3" s="5"/>
      <c r="F3" s="5"/>
      <c r="G3" s="5"/>
      <c r="H3" s="5"/>
      <c r="I3" s="5"/>
      <c r="J3" s="5"/>
      <c r="K3" s="5"/>
      <c r="L3" s="5">
        <v>2</v>
      </c>
      <c r="M3" s="5">
        <v>2</v>
      </c>
      <c r="N3" s="5">
        <v>4</v>
      </c>
      <c r="P3" s="5">
        <v>3</v>
      </c>
      <c r="Q3" s="5">
        <v>3</v>
      </c>
    </row>
    <row r="4" spans="3:17" ht="12.75">
      <c r="C4" t="s">
        <v>153</v>
      </c>
      <c r="D4" s="5"/>
      <c r="E4" s="5"/>
      <c r="F4" s="5"/>
      <c r="G4" s="5"/>
      <c r="H4" s="5"/>
      <c r="I4" s="5"/>
      <c r="J4" s="5"/>
      <c r="K4" s="5"/>
      <c r="L4" s="5">
        <v>0</v>
      </c>
      <c r="M4" s="5">
        <v>0</v>
      </c>
      <c r="N4" s="5">
        <v>0</v>
      </c>
      <c r="P4" s="5">
        <v>1</v>
      </c>
      <c r="Q4" s="5">
        <v>1</v>
      </c>
    </row>
    <row r="5" spans="3:17" ht="12.75">
      <c r="C5" t="s">
        <v>154</v>
      </c>
      <c r="D5" s="5"/>
      <c r="E5" s="5"/>
      <c r="F5" s="5"/>
      <c r="G5" s="5"/>
      <c r="H5" s="5"/>
      <c r="I5" s="5"/>
      <c r="J5" s="5"/>
      <c r="K5" s="5"/>
      <c r="L5" s="5">
        <v>2</v>
      </c>
      <c r="M5" s="5">
        <v>4</v>
      </c>
      <c r="N5" s="5">
        <v>4</v>
      </c>
      <c r="P5" s="5">
        <v>3</v>
      </c>
      <c r="Q5" s="5">
        <v>6</v>
      </c>
    </row>
    <row r="6" spans="3:17" s="81" customFormat="1" ht="12.75">
      <c r="C6" s="81" t="s">
        <v>155</v>
      </c>
      <c r="D6" s="82"/>
      <c r="E6" s="82"/>
      <c r="F6" s="82"/>
      <c r="G6" s="82"/>
      <c r="H6" s="82"/>
      <c r="I6" s="82"/>
      <c r="J6" s="82"/>
      <c r="K6" s="83">
        <v>6</v>
      </c>
      <c r="L6" s="83">
        <f aca="true" t="shared" si="0" ref="L6:Q6">SUM(L3:L5)</f>
        <v>4</v>
      </c>
      <c r="M6" s="184">
        <f t="shared" si="0"/>
        <v>6</v>
      </c>
      <c r="N6" s="107">
        <f t="shared" si="0"/>
        <v>8</v>
      </c>
      <c r="O6" s="108">
        <f t="shared" si="0"/>
        <v>0</v>
      </c>
      <c r="P6" s="184">
        <f t="shared" si="0"/>
        <v>7</v>
      </c>
      <c r="Q6" s="107">
        <f t="shared" si="0"/>
        <v>10</v>
      </c>
    </row>
    <row r="7" spans="1:17" ht="12.75">
      <c r="A7" t="s">
        <v>8</v>
      </c>
      <c r="B7" t="s">
        <v>100</v>
      </c>
      <c r="D7" s="80" t="s">
        <v>61</v>
      </c>
      <c r="E7" s="80" t="s">
        <v>61</v>
      </c>
      <c r="F7" s="5" t="s">
        <v>61</v>
      </c>
      <c r="G7" s="5"/>
      <c r="H7" s="5" t="s">
        <v>61</v>
      </c>
      <c r="I7" s="5"/>
      <c r="J7" s="5"/>
      <c r="K7" s="5" t="s">
        <v>61</v>
      </c>
      <c r="L7" s="80" t="s">
        <v>61</v>
      </c>
      <c r="M7" s="5" t="s">
        <v>125</v>
      </c>
      <c r="N7" s="5" t="s">
        <v>125</v>
      </c>
      <c r="O7" s="5" t="s">
        <v>61</v>
      </c>
      <c r="P7" s="5" t="s">
        <v>61</v>
      </c>
      <c r="Q7" s="5" t="s">
        <v>61</v>
      </c>
    </row>
    <row r="8" spans="2:17" ht="12.75">
      <c r="B8" s="98" t="s">
        <v>213</v>
      </c>
      <c r="C8" t="s">
        <v>97</v>
      </c>
      <c r="D8" s="80">
        <v>8</v>
      </c>
      <c r="E8" s="80">
        <v>8</v>
      </c>
      <c r="F8" s="5">
        <v>7</v>
      </c>
      <c r="H8" s="5">
        <v>6</v>
      </c>
      <c r="I8" s="5"/>
      <c r="J8" s="5"/>
      <c r="K8" s="5"/>
      <c r="L8" s="80">
        <v>11</v>
      </c>
      <c r="M8" s="5">
        <v>6</v>
      </c>
      <c r="N8" s="5">
        <v>6</v>
      </c>
      <c r="O8" s="5">
        <v>7</v>
      </c>
      <c r="P8" s="5">
        <v>3</v>
      </c>
      <c r="Q8" s="5">
        <v>2</v>
      </c>
    </row>
    <row r="9" spans="3:17" ht="12.75">
      <c r="C9" t="s">
        <v>153</v>
      </c>
      <c r="D9" s="5">
        <v>1</v>
      </c>
      <c r="E9" s="5">
        <v>2</v>
      </c>
      <c r="F9" s="5">
        <v>1</v>
      </c>
      <c r="H9" s="5">
        <v>2</v>
      </c>
      <c r="I9" s="5"/>
      <c r="J9" s="5"/>
      <c r="K9" s="5"/>
      <c r="L9" s="5">
        <v>1</v>
      </c>
      <c r="M9" s="5">
        <v>1</v>
      </c>
      <c r="N9" s="5">
        <v>0</v>
      </c>
      <c r="O9" s="5">
        <v>1</v>
      </c>
      <c r="P9" s="5">
        <v>2</v>
      </c>
      <c r="Q9" s="5">
        <v>2</v>
      </c>
    </row>
    <row r="10" spans="3:17" ht="12.75">
      <c r="C10" t="s">
        <v>154</v>
      </c>
      <c r="D10" s="5">
        <v>2</v>
      </c>
      <c r="E10" s="5">
        <v>2</v>
      </c>
      <c r="F10" s="5">
        <v>0</v>
      </c>
      <c r="H10" s="5">
        <v>2</v>
      </c>
      <c r="I10" s="5"/>
      <c r="J10" s="5"/>
      <c r="K10" s="5"/>
      <c r="L10" s="5">
        <v>5</v>
      </c>
      <c r="M10" s="5">
        <v>5</v>
      </c>
      <c r="N10" s="5">
        <v>6</v>
      </c>
      <c r="O10" s="5">
        <v>6</v>
      </c>
      <c r="P10" s="5">
        <v>4</v>
      </c>
      <c r="Q10" s="5">
        <v>6</v>
      </c>
    </row>
    <row r="11" spans="3:17" s="81" customFormat="1" ht="12.75">
      <c r="C11" s="81" t="s">
        <v>155</v>
      </c>
      <c r="D11" s="83">
        <f>SUM(D8:D10)</f>
        <v>11</v>
      </c>
      <c r="E11" s="83">
        <f>SUM(E8:E10)</f>
        <v>12</v>
      </c>
      <c r="F11" s="83">
        <f>SUM(F8:F10)</f>
        <v>8</v>
      </c>
      <c r="H11" s="83">
        <f>SUM(H8:H10)</f>
        <v>10</v>
      </c>
      <c r="I11" s="83"/>
      <c r="J11" s="83"/>
      <c r="K11" s="107">
        <v>16</v>
      </c>
      <c r="L11" s="107">
        <f aca="true" t="shared" si="1" ref="L11:Q11">SUM(L8:L10)</f>
        <v>17</v>
      </c>
      <c r="M11" s="107">
        <f t="shared" si="1"/>
        <v>12</v>
      </c>
      <c r="N11" s="107">
        <f t="shared" si="1"/>
        <v>12</v>
      </c>
      <c r="O11" s="107">
        <f t="shared" si="1"/>
        <v>14</v>
      </c>
      <c r="P11" s="107">
        <f t="shared" si="1"/>
        <v>9</v>
      </c>
      <c r="Q11" s="107">
        <f t="shared" si="1"/>
        <v>10</v>
      </c>
    </row>
    <row r="12" spans="1:17" ht="12.75">
      <c r="A12" t="s">
        <v>9</v>
      </c>
      <c r="B12" t="s">
        <v>217</v>
      </c>
      <c r="D12" s="79"/>
      <c r="E12" s="79"/>
      <c r="F12" s="79"/>
      <c r="H12" s="79"/>
      <c r="I12" s="79"/>
      <c r="J12" s="79"/>
      <c r="K12" s="5" t="s">
        <v>40</v>
      </c>
      <c r="L12" s="5" t="s">
        <v>40</v>
      </c>
      <c r="M12" s="5" t="s">
        <v>40</v>
      </c>
      <c r="N12" s="5" t="s">
        <v>40</v>
      </c>
      <c r="O12" s="5" t="s">
        <v>40</v>
      </c>
      <c r="P12" s="5" t="s">
        <v>40</v>
      </c>
      <c r="Q12" s="5" t="s">
        <v>40</v>
      </c>
    </row>
    <row r="13" spans="2:17" ht="12.75">
      <c r="B13" s="98" t="s">
        <v>213</v>
      </c>
      <c r="C13" t="s">
        <v>97</v>
      </c>
      <c r="D13" s="79"/>
      <c r="E13" s="79"/>
      <c r="F13" s="79"/>
      <c r="H13" s="79"/>
      <c r="I13" s="79"/>
      <c r="J13" s="79"/>
      <c r="K13" s="5">
        <v>3</v>
      </c>
      <c r="L13" s="5">
        <v>2</v>
      </c>
      <c r="M13" s="5">
        <v>3</v>
      </c>
      <c r="N13" s="5">
        <v>2</v>
      </c>
      <c r="O13" s="5">
        <v>2</v>
      </c>
      <c r="P13" s="5">
        <v>4</v>
      </c>
      <c r="Q13" s="5">
        <v>3</v>
      </c>
    </row>
    <row r="14" spans="3:17" ht="12.75">
      <c r="C14" t="s">
        <v>153</v>
      </c>
      <c r="D14" s="79"/>
      <c r="E14" s="79"/>
      <c r="F14" s="79"/>
      <c r="H14" s="79"/>
      <c r="I14" s="79"/>
      <c r="J14" s="79"/>
      <c r="K14" s="5">
        <v>1</v>
      </c>
      <c r="L14" s="5">
        <v>1</v>
      </c>
      <c r="M14" s="5">
        <v>0</v>
      </c>
      <c r="N14" s="5">
        <v>1</v>
      </c>
      <c r="O14" s="5">
        <v>1</v>
      </c>
      <c r="P14" s="5">
        <v>1</v>
      </c>
      <c r="Q14" s="5">
        <v>1</v>
      </c>
    </row>
    <row r="15" spans="3:17" ht="12.75">
      <c r="C15" t="s">
        <v>154</v>
      </c>
      <c r="D15" s="79"/>
      <c r="E15" s="79"/>
      <c r="F15" s="79"/>
      <c r="H15" s="79"/>
      <c r="I15" s="79"/>
      <c r="J15" s="79"/>
      <c r="K15" s="5">
        <v>5</v>
      </c>
      <c r="L15" s="5">
        <v>6</v>
      </c>
      <c r="M15" s="5">
        <v>3</v>
      </c>
      <c r="N15" s="5">
        <v>6</v>
      </c>
      <c r="O15" s="5">
        <v>4</v>
      </c>
      <c r="P15" s="5">
        <v>7</v>
      </c>
      <c r="Q15" s="5">
        <v>7</v>
      </c>
    </row>
    <row r="16" spans="3:17" s="81" customFormat="1" ht="12.75">
      <c r="C16" s="81" t="s">
        <v>155</v>
      </c>
      <c r="D16" s="83"/>
      <c r="E16" s="83"/>
      <c r="F16" s="83"/>
      <c r="H16" s="83"/>
      <c r="I16" s="83"/>
      <c r="J16" s="83"/>
      <c r="K16" s="107">
        <f aca="true" t="shared" si="2" ref="K16:Q16">SUM(K13:K15)</f>
        <v>9</v>
      </c>
      <c r="L16" s="107">
        <f t="shared" si="2"/>
        <v>9</v>
      </c>
      <c r="M16" s="184">
        <f t="shared" si="2"/>
        <v>6</v>
      </c>
      <c r="N16" s="107">
        <f t="shared" si="2"/>
        <v>9</v>
      </c>
      <c r="O16" s="184">
        <f t="shared" si="2"/>
        <v>7</v>
      </c>
      <c r="P16" s="107">
        <f t="shared" si="2"/>
        <v>12</v>
      </c>
      <c r="Q16" s="107">
        <f t="shared" si="2"/>
        <v>11</v>
      </c>
    </row>
    <row r="17" spans="1:17" ht="12.75">
      <c r="A17" t="s">
        <v>10</v>
      </c>
      <c r="B17" s="271" t="s">
        <v>109</v>
      </c>
      <c r="D17" s="80" t="s">
        <v>40</v>
      </c>
      <c r="E17" s="80" t="s">
        <v>40</v>
      </c>
      <c r="F17" s="80" t="s">
        <v>40</v>
      </c>
      <c r="H17" s="80" t="s">
        <v>40</v>
      </c>
      <c r="I17" s="80"/>
      <c r="J17" s="80"/>
      <c r="K17" s="80" t="s">
        <v>40</v>
      </c>
      <c r="L17" s="80" t="s">
        <v>40</v>
      </c>
      <c r="M17" s="80" t="s">
        <v>40</v>
      </c>
      <c r="N17" s="80" t="s">
        <v>40</v>
      </c>
      <c r="O17" s="80" t="s">
        <v>40</v>
      </c>
      <c r="P17" s="80" t="s">
        <v>40</v>
      </c>
      <c r="Q17" s="80" t="s">
        <v>40</v>
      </c>
    </row>
    <row r="18" spans="2:17" ht="12.75">
      <c r="B18" s="271" t="s">
        <v>457</v>
      </c>
      <c r="C18" t="s">
        <v>97</v>
      </c>
      <c r="D18" s="80">
        <v>11</v>
      </c>
      <c r="E18" s="80">
        <v>13</v>
      </c>
      <c r="F18" s="80">
        <v>11</v>
      </c>
      <c r="H18" s="80">
        <v>13</v>
      </c>
      <c r="I18" s="80"/>
      <c r="J18" s="80"/>
      <c r="K18" s="80">
        <v>8</v>
      </c>
      <c r="L18" s="80">
        <v>12</v>
      </c>
      <c r="M18" s="80">
        <v>13</v>
      </c>
      <c r="N18" s="80">
        <v>9</v>
      </c>
      <c r="O18" s="80">
        <v>12</v>
      </c>
      <c r="P18" s="80">
        <v>11</v>
      </c>
      <c r="Q18" s="80">
        <v>8</v>
      </c>
    </row>
    <row r="19" spans="3:17" ht="12.75">
      <c r="C19" t="s">
        <v>153</v>
      </c>
      <c r="D19" s="5">
        <v>2</v>
      </c>
      <c r="E19" s="5">
        <v>4</v>
      </c>
      <c r="F19" s="5">
        <v>3</v>
      </c>
      <c r="H19" s="5">
        <v>5</v>
      </c>
      <c r="I19" s="5"/>
      <c r="J19" s="5"/>
      <c r="K19" s="5">
        <v>6</v>
      </c>
      <c r="L19" s="5">
        <v>5</v>
      </c>
      <c r="M19" s="5">
        <v>3</v>
      </c>
      <c r="N19" s="5">
        <v>2</v>
      </c>
      <c r="O19" s="5">
        <v>4</v>
      </c>
      <c r="P19" s="5">
        <v>2</v>
      </c>
      <c r="Q19" s="5">
        <v>2</v>
      </c>
    </row>
    <row r="20" spans="3:17" ht="12.75">
      <c r="C20" t="s">
        <v>154</v>
      </c>
      <c r="D20" s="5">
        <v>2</v>
      </c>
      <c r="E20" s="5">
        <v>5</v>
      </c>
      <c r="F20" s="5">
        <v>5</v>
      </c>
      <c r="H20" s="5">
        <v>5</v>
      </c>
      <c r="I20" s="5"/>
      <c r="J20" s="5"/>
      <c r="K20" s="5">
        <v>6</v>
      </c>
      <c r="L20" s="5">
        <v>7</v>
      </c>
      <c r="M20" s="5">
        <v>7</v>
      </c>
      <c r="N20" s="5">
        <v>6</v>
      </c>
      <c r="O20" s="5">
        <v>8</v>
      </c>
      <c r="P20" s="5">
        <v>7</v>
      </c>
      <c r="Q20" s="5">
        <v>8</v>
      </c>
    </row>
    <row r="21" spans="3:17" s="81" customFormat="1" ht="12.75">
      <c r="C21" s="81" t="s">
        <v>155</v>
      </c>
      <c r="D21" s="83">
        <f>SUM(D18:D20)</f>
        <v>15</v>
      </c>
      <c r="E21" s="83">
        <f>SUM(E18:E20)</f>
        <v>22</v>
      </c>
      <c r="F21" s="83">
        <f>SUM(F18:F20)</f>
        <v>19</v>
      </c>
      <c r="H21" s="83">
        <f>SUM(H18:H20)</f>
        <v>23</v>
      </c>
      <c r="I21" s="83"/>
      <c r="J21" s="83"/>
      <c r="K21" s="107">
        <f aca="true" t="shared" si="3" ref="K21:Q21">SUM(K18:K20)</f>
        <v>20</v>
      </c>
      <c r="L21" s="107">
        <f t="shared" si="3"/>
        <v>24</v>
      </c>
      <c r="M21" s="107">
        <f t="shared" si="3"/>
        <v>23</v>
      </c>
      <c r="N21" s="107">
        <f t="shared" si="3"/>
        <v>17</v>
      </c>
      <c r="O21" s="107">
        <f t="shared" si="3"/>
        <v>24</v>
      </c>
      <c r="P21" s="107">
        <f t="shared" si="3"/>
        <v>20</v>
      </c>
      <c r="Q21" s="107">
        <f t="shared" si="3"/>
        <v>18</v>
      </c>
    </row>
    <row r="22" spans="1:13" ht="12.75">
      <c r="A22" t="s">
        <v>11</v>
      </c>
      <c r="B22" t="s">
        <v>103</v>
      </c>
      <c r="D22" s="79"/>
      <c r="E22" s="79"/>
      <c r="F22" s="79"/>
      <c r="H22" s="79"/>
      <c r="I22" s="79"/>
      <c r="J22" s="79"/>
      <c r="K22" s="5" t="s">
        <v>125</v>
      </c>
      <c r="L22" s="5" t="s">
        <v>125</v>
      </c>
      <c r="M22" s="5" t="s">
        <v>125</v>
      </c>
    </row>
    <row r="23" spans="3:13" ht="12.75">
      <c r="C23" t="s">
        <v>97</v>
      </c>
      <c r="D23" s="79"/>
      <c r="E23" s="79"/>
      <c r="F23" s="79"/>
      <c r="H23" s="79"/>
      <c r="I23" s="79"/>
      <c r="J23" s="79"/>
      <c r="K23" s="5">
        <v>3</v>
      </c>
      <c r="L23" s="5">
        <v>3</v>
      </c>
      <c r="M23" s="5">
        <v>0</v>
      </c>
    </row>
    <row r="24" spans="3:13" ht="12.75">
      <c r="C24" t="s">
        <v>153</v>
      </c>
      <c r="D24" s="79"/>
      <c r="E24" s="79"/>
      <c r="F24" s="79"/>
      <c r="H24" s="79"/>
      <c r="I24" s="79"/>
      <c r="J24" s="79"/>
      <c r="K24" s="5">
        <v>0</v>
      </c>
      <c r="L24" s="5">
        <v>0</v>
      </c>
      <c r="M24" s="5">
        <v>0</v>
      </c>
    </row>
    <row r="25" spans="3:13" ht="12.75">
      <c r="C25" t="s">
        <v>154</v>
      </c>
      <c r="D25" s="79"/>
      <c r="E25" s="79"/>
      <c r="F25" s="79"/>
      <c r="H25" s="79"/>
      <c r="I25" s="79"/>
      <c r="J25" s="79"/>
      <c r="K25" s="5">
        <v>2</v>
      </c>
      <c r="L25" s="5">
        <v>3</v>
      </c>
      <c r="M25" s="5">
        <v>1</v>
      </c>
    </row>
    <row r="26" spans="3:13" s="81" customFormat="1" ht="12.75">
      <c r="C26" s="81" t="s">
        <v>155</v>
      </c>
      <c r="D26" s="83"/>
      <c r="E26" s="83"/>
      <c r="F26" s="83"/>
      <c r="H26" s="83"/>
      <c r="I26" s="83"/>
      <c r="J26" s="83"/>
      <c r="K26" s="83">
        <f>SUM(K23:K25)</f>
        <v>5</v>
      </c>
      <c r="L26" s="83">
        <f>SUM(L23:L25)</f>
        <v>6</v>
      </c>
      <c r="M26" s="83">
        <f>SUM(M23:M25)</f>
        <v>1</v>
      </c>
    </row>
    <row r="27" spans="1:17" ht="12.75">
      <c r="A27" t="s">
        <v>12</v>
      </c>
      <c r="B27" t="s">
        <v>252</v>
      </c>
      <c r="D27" s="79"/>
      <c r="E27" s="79"/>
      <c r="F27" s="79"/>
      <c r="H27" s="79"/>
      <c r="I27" s="79"/>
      <c r="J27" s="79"/>
      <c r="K27" s="5"/>
      <c r="L27" s="5"/>
      <c r="M27" s="5" t="s">
        <v>125</v>
      </c>
      <c r="N27" s="5" t="s">
        <v>280</v>
      </c>
      <c r="O27" s="5" t="s">
        <v>284</v>
      </c>
      <c r="P27" s="5" t="s">
        <v>284</v>
      </c>
      <c r="Q27" s="5" t="s">
        <v>284</v>
      </c>
    </row>
    <row r="28" spans="2:15" ht="12.75">
      <c r="B28" s="1" t="s">
        <v>458</v>
      </c>
      <c r="C28" t="s">
        <v>97</v>
      </c>
      <c r="D28" s="79"/>
      <c r="E28" s="79"/>
      <c r="F28" s="79"/>
      <c r="H28" s="79"/>
      <c r="I28" s="79"/>
      <c r="J28" s="79"/>
      <c r="K28" s="5"/>
      <c r="L28" s="5"/>
      <c r="M28" s="5">
        <v>4</v>
      </c>
      <c r="N28" s="5">
        <v>3</v>
      </c>
      <c r="O28" s="5">
        <v>1</v>
      </c>
    </row>
    <row r="29" spans="3:15" ht="12.75">
      <c r="C29" t="s">
        <v>153</v>
      </c>
      <c r="D29" s="79"/>
      <c r="E29" s="79"/>
      <c r="F29" s="79"/>
      <c r="H29" s="79"/>
      <c r="I29" s="79"/>
      <c r="J29" s="79"/>
      <c r="K29" s="5"/>
      <c r="L29" s="5"/>
      <c r="M29" s="5">
        <v>0</v>
      </c>
      <c r="N29" s="5">
        <v>0</v>
      </c>
      <c r="O29" s="5">
        <v>0</v>
      </c>
    </row>
    <row r="30" spans="3:15" ht="12.75">
      <c r="C30" t="s">
        <v>154</v>
      </c>
      <c r="D30" s="79"/>
      <c r="E30" s="79"/>
      <c r="F30" s="79"/>
      <c r="H30" s="79"/>
      <c r="I30" s="79"/>
      <c r="J30" s="79"/>
      <c r="K30" s="5"/>
      <c r="L30" s="5"/>
      <c r="M30" s="5">
        <v>3</v>
      </c>
      <c r="N30" s="5">
        <v>4</v>
      </c>
      <c r="O30" s="5">
        <v>3</v>
      </c>
    </row>
    <row r="31" spans="3:15" s="81" customFormat="1" ht="12.75">
      <c r="C31" s="81" t="s">
        <v>155</v>
      </c>
      <c r="D31" s="83"/>
      <c r="E31" s="83"/>
      <c r="F31" s="83"/>
      <c r="H31" s="83"/>
      <c r="I31" s="83"/>
      <c r="J31" s="83"/>
      <c r="K31" s="83"/>
      <c r="L31" s="83"/>
      <c r="M31" s="184">
        <f>SUM(M28:M30)</f>
        <v>7</v>
      </c>
      <c r="N31" s="184">
        <f>SUM(N28:N30)</f>
        <v>7</v>
      </c>
      <c r="O31" s="184">
        <f>SUM(O28:O30)</f>
        <v>4</v>
      </c>
    </row>
    <row r="32" spans="2:12" s="4" customFormat="1" ht="12.75">
      <c r="B32" s="4" t="s">
        <v>243</v>
      </c>
      <c r="D32" s="85"/>
      <c r="E32" s="85"/>
      <c r="F32" s="85"/>
      <c r="H32" s="85"/>
      <c r="I32" s="85"/>
      <c r="J32" s="85"/>
      <c r="K32" s="85"/>
      <c r="L32" s="85"/>
    </row>
    <row r="33" spans="1:17" ht="12.75">
      <c r="A33" t="s">
        <v>13</v>
      </c>
      <c r="B33" t="s">
        <v>163</v>
      </c>
      <c r="D33" s="5" t="s">
        <v>61</v>
      </c>
      <c r="E33" s="80" t="s">
        <v>86</v>
      </c>
      <c r="F33" s="5" t="s">
        <v>160</v>
      </c>
      <c r="G33" s="80" t="s">
        <v>161</v>
      </c>
      <c r="H33" s="80" t="s">
        <v>161</v>
      </c>
      <c r="I33" s="80" t="s">
        <v>161</v>
      </c>
      <c r="J33" s="80" t="s">
        <v>162</v>
      </c>
      <c r="K33" s="80" t="s">
        <v>160</v>
      </c>
      <c r="L33" s="5" t="s">
        <v>159</v>
      </c>
      <c r="M33" s="5" t="s">
        <v>162</v>
      </c>
      <c r="N33" s="5" t="s">
        <v>279</v>
      </c>
      <c r="O33" s="5" t="s">
        <v>279</v>
      </c>
      <c r="P33" s="5" t="s">
        <v>159</v>
      </c>
      <c r="Q33" s="5" t="s">
        <v>159</v>
      </c>
    </row>
    <row r="34" spans="2:17" ht="12.75">
      <c r="B34" s="98" t="s">
        <v>213</v>
      </c>
      <c r="C34" t="s">
        <v>97</v>
      </c>
      <c r="D34" s="5">
        <v>6</v>
      </c>
      <c r="E34" s="80">
        <v>8</v>
      </c>
      <c r="F34" s="5">
        <v>7</v>
      </c>
      <c r="G34" s="80">
        <v>8</v>
      </c>
      <c r="H34" s="80">
        <v>9</v>
      </c>
      <c r="I34" s="80">
        <v>8</v>
      </c>
      <c r="J34" s="80">
        <v>9</v>
      </c>
      <c r="K34" s="80">
        <v>8</v>
      </c>
      <c r="L34" s="5">
        <v>5</v>
      </c>
      <c r="M34" s="5">
        <v>5</v>
      </c>
      <c r="N34" s="5">
        <v>4</v>
      </c>
      <c r="O34" s="5">
        <v>3</v>
      </c>
      <c r="P34" s="5">
        <v>4</v>
      </c>
      <c r="Q34" s="5">
        <v>1</v>
      </c>
    </row>
    <row r="35" spans="3:17" ht="12.75">
      <c r="C35" t="s">
        <v>153</v>
      </c>
      <c r="D35" s="5">
        <v>1</v>
      </c>
      <c r="E35" s="5">
        <v>2</v>
      </c>
      <c r="F35" s="5">
        <v>3</v>
      </c>
      <c r="G35" s="5">
        <v>4</v>
      </c>
      <c r="H35" s="5">
        <v>3</v>
      </c>
      <c r="I35" s="5">
        <v>3</v>
      </c>
      <c r="J35" s="5">
        <v>2</v>
      </c>
      <c r="K35" s="5">
        <v>4</v>
      </c>
      <c r="L35" s="5">
        <v>2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</row>
    <row r="36" spans="3:17" ht="12.75">
      <c r="C36" t="s">
        <v>154</v>
      </c>
      <c r="D36" s="5">
        <v>2</v>
      </c>
      <c r="E36" s="5">
        <v>2</v>
      </c>
      <c r="F36" s="5">
        <v>2</v>
      </c>
      <c r="G36" s="5">
        <v>3</v>
      </c>
      <c r="H36" s="5">
        <v>4</v>
      </c>
      <c r="I36" s="5">
        <v>4</v>
      </c>
      <c r="J36" s="5">
        <v>4</v>
      </c>
      <c r="K36" s="5">
        <v>5</v>
      </c>
      <c r="L36" s="5">
        <v>5</v>
      </c>
      <c r="M36" s="5">
        <v>4</v>
      </c>
      <c r="N36" s="5">
        <v>5</v>
      </c>
      <c r="O36" s="5">
        <v>6</v>
      </c>
      <c r="P36" s="5">
        <v>5</v>
      </c>
      <c r="Q36" s="5">
        <v>6</v>
      </c>
    </row>
    <row r="37" spans="3:17" s="81" customFormat="1" ht="12.75">
      <c r="C37" s="81" t="s">
        <v>155</v>
      </c>
      <c r="D37" s="83">
        <f aca="true" t="shared" si="4" ref="D37:K37">SUM(D34:D36)</f>
        <v>9</v>
      </c>
      <c r="E37" s="83">
        <f t="shared" si="4"/>
        <v>12</v>
      </c>
      <c r="F37" s="83">
        <f t="shared" si="4"/>
        <v>12</v>
      </c>
      <c r="G37" s="83">
        <f t="shared" si="4"/>
        <v>15</v>
      </c>
      <c r="H37" s="83">
        <f t="shared" si="4"/>
        <v>16</v>
      </c>
      <c r="I37" s="83">
        <f t="shared" si="4"/>
        <v>15</v>
      </c>
      <c r="J37" s="83">
        <f t="shared" si="4"/>
        <v>15</v>
      </c>
      <c r="K37" s="107">
        <f t="shared" si="4"/>
        <v>17</v>
      </c>
      <c r="L37" s="107">
        <f aca="true" t="shared" si="5" ref="L37:Q37">SUM(L34:L36)</f>
        <v>12</v>
      </c>
      <c r="M37" s="107">
        <f t="shared" si="5"/>
        <v>10</v>
      </c>
      <c r="N37" s="107">
        <f t="shared" si="5"/>
        <v>10</v>
      </c>
      <c r="O37" s="107">
        <f t="shared" si="5"/>
        <v>10</v>
      </c>
      <c r="P37" s="107">
        <f t="shared" si="5"/>
        <v>10</v>
      </c>
      <c r="Q37" s="107">
        <f t="shared" si="5"/>
        <v>8</v>
      </c>
    </row>
    <row r="38" spans="1:17" ht="12.75">
      <c r="A38" t="s">
        <v>14</v>
      </c>
      <c r="B38" t="s">
        <v>69</v>
      </c>
      <c r="D38" s="5" t="s">
        <v>125</v>
      </c>
      <c r="E38" s="5" t="s">
        <v>125</v>
      </c>
      <c r="H38" s="5" t="s">
        <v>40</v>
      </c>
      <c r="I38" s="5"/>
      <c r="J38" s="5"/>
      <c r="K38" s="5" t="s">
        <v>125</v>
      </c>
      <c r="L38" s="80" t="s">
        <v>125</v>
      </c>
      <c r="M38" s="5" t="s">
        <v>125</v>
      </c>
      <c r="N38" s="5" t="s">
        <v>125</v>
      </c>
      <c r="O38" s="5" t="s">
        <v>125</v>
      </c>
      <c r="P38" s="5" t="s">
        <v>125</v>
      </c>
      <c r="Q38" s="5" t="s">
        <v>40</v>
      </c>
    </row>
    <row r="39" spans="2:17" ht="12.75">
      <c r="B39" s="98" t="s">
        <v>213</v>
      </c>
      <c r="C39" t="s">
        <v>97</v>
      </c>
      <c r="D39" s="5">
        <v>5</v>
      </c>
      <c r="E39" s="5">
        <v>5</v>
      </c>
      <c r="H39" s="5">
        <v>6</v>
      </c>
      <c r="I39" s="5"/>
      <c r="J39" s="5"/>
      <c r="K39" s="5">
        <v>4</v>
      </c>
      <c r="L39" s="80">
        <v>9</v>
      </c>
      <c r="M39" s="5">
        <v>5</v>
      </c>
      <c r="N39" s="5">
        <v>5</v>
      </c>
      <c r="O39" s="5">
        <v>5</v>
      </c>
      <c r="P39" s="5">
        <v>5</v>
      </c>
      <c r="Q39" s="5">
        <v>6</v>
      </c>
    </row>
    <row r="40" spans="3:17" ht="12.75">
      <c r="C40" t="s">
        <v>153</v>
      </c>
      <c r="D40" s="5">
        <v>2</v>
      </c>
      <c r="E40" s="5">
        <v>1</v>
      </c>
      <c r="H40" s="5">
        <v>1</v>
      </c>
      <c r="I40" s="5"/>
      <c r="J40" s="5"/>
      <c r="K40" s="5">
        <v>2</v>
      </c>
      <c r="L40" s="5">
        <v>1</v>
      </c>
      <c r="M40" s="5">
        <v>1</v>
      </c>
      <c r="N40" s="5">
        <v>2</v>
      </c>
      <c r="O40" s="5">
        <v>2</v>
      </c>
      <c r="P40" s="5">
        <v>1</v>
      </c>
      <c r="Q40" s="5">
        <v>1</v>
      </c>
    </row>
    <row r="41" spans="3:17" ht="12.75">
      <c r="C41" t="s">
        <v>154</v>
      </c>
      <c r="D41" s="5">
        <v>1</v>
      </c>
      <c r="E41" s="5">
        <v>1</v>
      </c>
      <c r="H41" s="5">
        <v>3</v>
      </c>
      <c r="I41" s="5"/>
      <c r="J41" s="5"/>
      <c r="K41" s="5">
        <v>3</v>
      </c>
      <c r="L41" s="5">
        <v>6</v>
      </c>
      <c r="M41" s="5">
        <v>6</v>
      </c>
      <c r="N41" s="5">
        <v>4</v>
      </c>
      <c r="O41" s="5">
        <v>7</v>
      </c>
      <c r="P41" s="80">
        <v>8</v>
      </c>
      <c r="Q41" s="5">
        <v>6</v>
      </c>
    </row>
    <row r="42" spans="3:17" s="81" customFormat="1" ht="12.75">
      <c r="C42" s="81" t="s">
        <v>155</v>
      </c>
      <c r="D42" s="83">
        <f>SUM(D39:D41)</f>
        <v>8</v>
      </c>
      <c r="E42" s="84">
        <f>SUM(E39:E41)</f>
        <v>7</v>
      </c>
      <c r="H42" s="83">
        <f>SUM(H39:H41)</f>
        <v>10</v>
      </c>
      <c r="I42" s="83"/>
      <c r="J42" s="83"/>
      <c r="K42" s="107">
        <f aca="true" t="shared" si="6" ref="K42:Q42">SUM(K39:K41)</f>
        <v>9</v>
      </c>
      <c r="L42" s="107">
        <f t="shared" si="6"/>
        <v>16</v>
      </c>
      <c r="M42" s="107">
        <f t="shared" si="6"/>
        <v>12</v>
      </c>
      <c r="N42" s="107">
        <f t="shared" si="6"/>
        <v>11</v>
      </c>
      <c r="O42" s="107">
        <f t="shared" si="6"/>
        <v>14</v>
      </c>
      <c r="P42" s="107">
        <f t="shared" si="6"/>
        <v>14</v>
      </c>
      <c r="Q42" s="107">
        <f t="shared" si="6"/>
        <v>13</v>
      </c>
    </row>
    <row r="43" spans="1:17" ht="12.75">
      <c r="A43" t="s">
        <v>15</v>
      </c>
      <c r="B43" s="98" t="s">
        <v>156</v>
      </c>
      <c r="D43" s="5" t="s">
        <v>125</v>
      </c>
      <c r="E43" s="80" t="s">
        <v>125</v>
      </c>
      <c r="H43" s="5" t="s">
        <v>61</v>
      </c>
      <c r="I43" s="5"/>
      <c r="J43" s="5"/>
      <c r="K43" s="5" t="s">
        <v>61</v>
      </c>
      <c r="L43" s="5" t="s">
        <v>61</v>
      </c>
      <c r="M43" s="5" t="s">
        <v>125</v>
      </c>
      <c r="N43" s="5" t="s">
        <v>61</v>
      </c>
      <c r="O43" s="5" t="s">
        <v>86</v>
      </c>
      <c r="P43" s="5" t="s">
        <v>61</v>
      </c>
      <c r="Q43" s="5" t="s">
        <v>125</v>
      </c>
    </row>
    <row r="44" spans="3:17" ht="12.75">
      <c r="C44" t="s">
        <v>97</v>
      </c>
      <c r="D44" s="5">
        <v>6</v>
      </c>
      <c r="E44" s="80">
        <v>8</v>
      </c>
      <c r="H44" s="5">
        <v>4</v>
      </c>
      <c r="I44" s="5"/>
      <c r="J44" s="5"/>
      <c r="K44" s="5">
        <v>4</v>
      </c>
      <c r="L44" s="5">
        <v>3</v>
      </c>
      <c r="M44" s="5">
        <v>4</v>
      </c>
      <c r="N44" s="5">
        <v>4</v>
      </c>
      <c r="O44" s="5">
        <v>3</v>
      </c>
      <c r="P44" s="5">
        <v>3</v>
      </c>
      <c r="Q44" s="5">
        <v>5</v>
      </c>
    </row>
    <row r="45" spans="3:17" ht="12.75">
      <c r="C45" t="s">
        <v>153</v>
      </c>
      <c r="D45" s="5">
        <v>1</v>
      </c>
      <c r="E45" s="5">
        <v>0</v>
      </c>
      <c r="H45" s="5">
        <v>2</v>
      </c>
      <c r="I45" s="5"/>
      <c r="J45" s="5"/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2</v>
      </c>
    </row>
    <row r="46" spans="3:17" ht="12.75">
      <c r="C46" t="s">
        <v>154</v>
      </c>
      <c r="D46" s="5">
        <v>0</v>
      </c>
      <c r="E46" s="5">
        <v>0</v>
      </c>
      <c r="H46" s="5">
        <v>3</v>
      </c>
      <c r="I46" s="5"/>
      <c r="J46" s="5"/>
      <c r="K46" s="5">
        <v>3</v>
      </c>
      <c r="L46" s="5">
        <v>3</v>
      </c>
      <c r="M46" s="5">
        <v>1</v>
      </c>
      <c r="N46" s="5">
        <v>3</v>
      </c>
      <c r="O46" s="5">
        <v>2</v>
      </c>
      <c r="P46" s="5">
        <v>3</v>
      </c>
      <c r="Q46" s="5">
        <v>5</v>
      </c>
    </row>
    <row r="47" spans="3:17" s="81" customFormat="1" ht="12.75">
      <c r="C47" s="81" t="s">
        <v>155</v>
      </c>
      <c r="D47" s="84">
        <f>SUM(D44:D46)</f>
        <v>7</v>
      </c>
      <c r="E47" s="107">
        <f>SUM(E44:E46)</f>
        <v>8</v>
      </c>
      <c r="H47" s="107">
        <f>SUM(H44:H46)</f>
        <v>9</v>
      </c>
      <c r="I47" s="83"/>
      <c r="J47" s="83"/>
      <c r="K47" s="108">
        <f aca="true" t="shared" si="7" ref="K47:Q47">SUM(K44:K46)</f>
        <v>7</v>
      </c>
      <c r="L47" s="108">
        <f t="shared" si="7"/>
        <v>6</v>
      </c>
      <c r="M47" s="184">
        <f t="shared" si="7"/>
        <v>5</v>
      </c>
      <c r="N47" s="107">
        <f t="shared" si="7"/>
        <v>8</v>
      </c>
      <c r="O47" s="184">
        <f t="shared" si="7"/>
        <v>5</v>
      </c>
      <c r="P47" s="184">
        <f t="shared" si="7"/>
        <v>6</v>
      </c>
      <c r="Q47" s="107">
        <f t="shared" si="7"/>
        <v>12</v>
      </c>
    </row>
    <row r="48" ht="12.75">
      <c r="L48" s="79"/>
    </row>
    <row r="49" spans="2:17" ht="12.75">
      <c r="B49" s="6" t="s">
        <v>305</v>
      </c>
      <c r="D49" s="195">
        <f aca="true" t="shared" si="8" ref="D49:P49">D6+D11+D16+D21+D26+D31+D37+D42+D47</f>
        <v>50</v>
      </c>
      <c r="E49" s="195">
        <f t="shared" si="8"/>
        <v>61</v>
      </c>
      <c r="F49" s="195">
        <f t="shared" si="8"/>
        <v>39</v>
      </c>
      <c r="G49" s="195">
        <f t="shared" si="8"/>
        <v>15</v>
      </c>
      <c r="H49" s="195">
        <f t="shared" si="8"/>
        <v>68</v>
      </c>
      <c r="I49" s="195">
        <f t="shared" si="8"/>
        <v>15</v>
      </c>
      <c r="J49" s="195">
        <f t="shared" si="8"/>
        <v>15</v>
      </c>
      <c r="K49" s="195">
        <f t="shared" si="8"/>
        <v>89</v>
      </c>
      <c r="L49" s="195">
        <f t="shared" si="8"/>
        <v>94</v>
      </c>
      <c r="M49" s="195">
        <f t="shared" si="8"/>
        <v>82</v>
      </c>
      <c r="N49" s="195">
        <f t="shared" si="8"/>
        <v>82</v>
      </c>
      <c r="O49" s="195">
        <f t="shared" si="8"/>
        <v>78</v>
      </c>
      <c r="P49" s="195">
        <f t="shared" si="8"/>
        <v>78</v>
      </c>
      <c r="Q49" s="195">
        <f>Q6+Q11+Q16+Q21+Q26+Q31+Q37+Q42+Q47</f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pane xSplit="4" ySplit="9" topLeftCell="N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U5" sqref="U5"/>
    </sheetView>
  </sheetViews>
  <sheetFormatPr defaultColWidth="9.00390625" defaultRowHeight="12.75"/>
  <cols>
    <col min="1" max="1" width="6.375" style="0" customWidth="1"/>
    <col min="2" max="2" width="12.125" style="0" customWidth="1"/>
    <col min="3" max="3" width="12.75390625" style="0" customWidth="1"/>
    <col min="4" max="4" width="19.75390625" style="0" customWidth="1"/>
    <col min="5" max="5" width="11.125" style="0" customWidth="1"/>
    <col min="6" max="6" width="9.125" style="0" customWidth="1"/>
    <col min="7" max="7" width="11.125" style="0" customWidth="1"/>
    <col min="9" max="9" width="11.125" style="0" customWidth="1"/>
    <col min="10" max="10" width="10.00390625" style="0" customWidth="1"/>
    <col min="11" max="12" width="9.125" style="0" customWidth="1"/>
    <col min="13" max="13" width="11.125" style="0" customWidth="1"/>
    <col min="15" max="15" width="11.125" style="0" customWidth="1"/>
    <col min="16" max="16" width="10.00390625" style="0" customWidth="1"/>
    <col min="17" max="17" width="11.125" style="0" customWidth="1"/>
    <col min="18" max="18" width="10.375" style="0" customWidth="1"/>
    <col min="19" max="19" width="11.125" style="0" customWidth="1"/>
    <col min="20" max="20" width="10.625" style="0" customWidth="1"/>
    <col min="21" max="21" width="10.125" style="0" customWidth="1"/>
  </cols>
  <sheetData>
    <row r="1" spans="1:22" ht="12.75">
      <c r="A1" s="27">
        <v>1</v>
      </c>
      <c r="B1" s="27">
        <v>0.8</v>
      </c>
      <c r="C1" s="92" t="s">
        <v>202</v>
      </c>
      <c r="D1" s="86" t="s">
        <v>189</v>
      </c>
      <c r="E1" s="323" t="s">
        <v>7</v>
      </c>
      <c r="F1" s="323"/>
      <c r="G1" s="323" t="s">
        <v>8</v>
      </c>
      <c r="H1" s="323"/>
      <c r="I1" s="323" t="s">
        <v>9</v>
      </c>
      <c r="J1" s="323"/>
      <c r="K1" s="323" t="s">
        <v>10</v>
      </c>
      <c r="L1" s="323"/>
      <c r="M1" s="323" t="s">
        <v>11</v>
      </c>
      <c r="N1" s="323"/>
      <c r="O1" s="323" t="s">
        <v>12</v>
      </c>
      <c r="P1" s="323"/>
      <c r="Q1" s="323" t="s">
        <v>13</v>
      </c>
      <c r="R1" s="323"/>
      <c r="S1" s="323" t="s">
        <v>14</v>
      </c>
      <c r="T1" s="323"/>
      <c r="U1" s="8"/>
      <c r="V1" s="12"/>
    </row>
    <row r="2" spans="1:22" ht="12.75">
      <c r="A2" s="27">
        <v>2</v>
      </c>
      <c r="B2" s="27">
        <v>0.9</v>
      </c>
      <c r="C2" s="90" t="s">
        <v>203</v>
      </c>
      <c r="D2" s="86" t="s">
        <v>167</v>
      </c>
      <c r="E2" s="323" t="s">
        <v>251</v>
      </c>
      <c r="F2" s="323"/>
      <c r="G2" s="323" t="s">
        <v>100</v>
      </c>
      <c r="H2" s="323"/>
      <c r="I2" s="323" t="s">
        <v>110</v>
      </c>
      <c r="J2" s="323"/>
      <c r="K2" s="326" t="s">
        <v>158</v>
      </c>
      <c r="L2" s="327"/>
      <c r="M2" s="323" t="s">
        <v>378</v>
      </c>
      <c r="N2" s="323"/>
      <c r="O2" s="323" t="s">
        <v>301</v>
      </c>
      <c r="P2" s="323"/>
      <c r="Q2" s="323" t="s">
        <v>69</v>
      </c>
      <c r="R2" s="323"/>
      <c r="S2" s="323" t="s">
        <v>43</v>
      </c>
      <c r="T2" s="323"/>
      <c r="U2" s="8"/>
      <c r="V2" s="12"/>
    </row>
    <row r="3" spans="1:22" ht="12.75">
      <c r="A3" s="27">
        <v>3</v>
      </c>
      <c r="B3" s="27">
        <v>1</v>
      </c>
      <c r="C3" s="87" t="s">
        <v>204</v>
      </c>
      <c r="D3" s="86" t="s">
        <v>168</v>
      </c>
      <c r="E3" s="323" t="s">
        <v>347</v>
      </c>
      <c r="F3" s="323"/>
      <c r="G3" s="323" t="s">
        <v>348</v>
      </c>
      <c r="H3" s="323"/>
      <c r="I3" s="323" t="s">
        <v>353</v>
      </c>
      <c r="J3" s="323"/>
      <c r="K3" s="326" t="s">
        <v>377</v>
      </c>
      <c r="L3" s="327"/>
      <c r="M3" s="323" t="s">
        <v>379</v>
      </c>
      <c r="N3" s="323"/>
      <c r="O3" s="323" t="s">
        <v>302</v>
      </c>
      <c r="P3" s="323"/>
      <c r="Q3" s="323" t="s">
        <v>460</v>
      </c>
      <c r="R3" s="323"/>
      <c r="S3" s="323" t="s">
        <v>479</v>
      </c>
      <c r="T3" s="323"/>
      <c r="U3" s="8"/>
      <c r="V3" s="12"/>
    </row>
    <row r="4" spans="1:22" ht="12.75">
      <c r="A4" s="8"/>
      <c r="B4" s="8"/>
      <c r="C4" s="86" t="s">
        <v>176</v>
      </c>
      <c r="D4" s="86" t="s">
        <v>169</v>
      </c>
      <c r="E4" s="156">
        <v>2</v>
      </c>
      <c r="F4" s="27">
        <f>VLOOKUP(E4,$A$1:$B$3,2)</f>
        <v>0.9</v>
      </c>
      <c r="G4" s="27">
        <v>3</v>
      </c>
      <c r="H4" s="27">
        <f>VLOOKUP(G4,$A$1:$B$3,2)</f>
        <v>1</v>
      </c>
      <c r="I4" s="156">
        <v>6</v>
      </c>
      <c r="J4" s="27">
        <f>VLOOKUP(I4,$A$1:$B$3,2)</f>
        <v>1</v>
      </c>
      <c r="K4" s="156">
        <v>1</v>
      </c>
      <c r="L4" s="27">
        <f>VLOOKUP(K4,$A$1:$B$3,2)</f>
        <v>0.8</v>
      </c>
      <c r="M4" s="156">
        <v>1</v>
      </c>
      <c r="N4" s="27">
        <f>VLOOKUP(M4,$A$1:$B$3,2)</f>
        <v>0.8</v>
      </c>
      <c r="O4" s="156">
        <v>5</v>
      </c>
      <c r="P4" s="27">
        <f>VLOOKUP(O4,$A$1:$B$3,2)</f>
        <v>1</v>
      </c>
      <c r="Q4" s="156">
        <v>1</v>
      </c>
      <c r="R4" s="27">
        <f>VLOOKUP(Q4,$A$1:$B$3,2)</f>
        <v>0.8</v>
      </c>
      <c r="S4" s="156">
        <v>2</v>
      </c>
      <c r="T4" s="27">
        <f>VLOOKUP(S4,$A$1:$B$3,2)</f>
        <v>0.9</v>
      </c>
      <c r="U4" s="8"/>
      <c r="V4" s="12"/>
    </row>
    <row r="5" spans="1:22" ht="12.75">
      <c r="A5" s="8"/>
      <c r="B5" s="8"/>
      <c r="C5" s="86" t="s">
        <v>177</v>
      </c>
      <c r="D5" s="86" t="s">
        <v>170</v>
      </c>
      <c r="E5" s="324" t="s">
        <v>179</v>
      </c>
      <c r="F5" s="324"/>
      <c r="G5" s="324" t="s">
        <v>179</v>
      </c>
      <c r="H5" s="324"/>
      <c r="I5" s="324" t="s">
        <v>197</v>
      </c>
      <c r="J5" s="324"/>
      <c r="K5" s="324" t="s">
        <v>179</v>
      </c>
      <c r="L5" s="324"/>
      <c r="M5" s="325" t="s">
        <v>380</v>
      </c>
      <c r="N5" s="325"/>
      <c r="O5" s="325" t="s">
        <v>179</v>
      </c>
      <c r="P5" s="325"/>
      <c r="Q5" s="324" t="s">
        <v>179</v>
      </c>
      <c r="R5" s="324"/>
      <c r="S5" s="324" t="s">
        <v>179</v>
      </c>
      <c r="T5" s="324"/>
      <c r="U5" s="8"/>
      <c r="V5" s="12"/>
    </row>
    <row r="6" spans="1:22" ht="12.75">
      <c r="A6" s="8"/>
      <c r="B6" s="8"/>
      <c r="C6" s="86" t="s">
        <v>178</v>
      </c>
      <c r="D6" s="86" t="s">
        <v>174</v>
      </c>
      <c r="E6" s="323">
        <v>1.2</v>
      </c>
      <c r="F6" s="323"/>
      <c r="G6" s="323">
        <v>1.2</v>
      </c>
      <c r="H6" s="323"/>
      <c r="I6" s="323">
        <v>1.4</v>
      </c>
      <c r="J6" s="323"/>
      <c r="K6" s="326">
        <v>1.2</v>
      </c>
      <c r="L6" s="327"/>
      <c r="M6" s="328">
        <v>1</v>
      </c>
      <c r="N6" s="328"/>
      <c r="O6" s="323">
        <v>1.2</v>
      </c>
      <c r="P6" s="323"/>
      <c r="Q6" s="323">
        <v>1.2</v>
      </c>
      <c r="R6" s="323"/>
      <c r="S6" s="323">
        <v>1.2</v>
      </c>
      <c r="T6" s="323"/>
      <c r="U6" s="8"/>
      <c r="V6" s="12"/>
    </row>
    <row r="7" spans="1:22" ht="12.75">
      <c r="A7" s="8"/>
      <c r="B7" s="8"/>
      <c r="C7" s="8"/>
      <c r="D7" s="86" t="s">
        <v>175</v>
      </c>
      <c r="E7" s="324">
        <v>10</v>
      </c>
      <c r="F7" s="324"/>
      <c r="G7" s="324">
        <v>10</v>
      </c>
      <c r="H7" s="324"/>
      <c r="I7" s="324">
        <v>8</v>
      </c>
      <c r="J7" s="324"/>
      <c r="K7" s="324">
        <v>11</v>
      </c>
      <c r="L7" s="324"/>
      <c r="M7" s="325">
        <v>16</v>
      </c>
      <c r="N7" s="325"/>
      <c r="O7" s="325">
        <v>1</v>
      </c>
      <c r="P7" s="325"/>
      <c r="Q7" s="324">
        <v>13</v>
      </c>
      <c r="R7" s="324"/>
      <c r="S7" s="324">
        <v>12</v>
      </c>
      <c r="T7" s="324"/>
      <c r="U7" s="8"/>
      <c r="V7" s="12"/>
    </row>
    <row r="8" spans="1:22" ht="25.5" customHeight="1">
      <c r="A8" s="12" t="s">
        <v>165</v>
      </c>
      <c r="B8" s="322" t="s">
        <v>164</v>
      </c>
      <c r="C8" s="322"/>
      <c r="D8" s="12" t="s">
        <v>166</v>
      </c>
      <c r="E8" s="54" t="s">
        <v>173</v>
      </c>
      <c r="F8" s="54" t="s">
        <v>172</v>
      </c>
      <c r="G8" s="54" t="s">
        <v>173</v>
      </c>
      <c r="H8" s="54" t="s">
        <v>172</v>
      </c>
      <c r="I8" s="54" t="s">
        <v>173</v>
      </c>
      <c r="J8" s="54" t="s">
        <v>172</v>
      </c>
      <c r="K8" s="54" t="s">
        <v>173</v>
      </c>
      <c r="L8" s="54" t="s">
        <v>172</v>
      </c>
      <c r="M8" s="54" t="s">
        <v>173</v>
      </c>
      <c r="N8" s="54" t="s">
        <v>172</v>
      </c>
      <c r="O8" s="54" t="s">
        <v>173</v>
      </c>
      <c r="P8" s="54" t="s">
        <v>172</v>
      </c>
      <c r="Q8" s="54" t="s">
        <v>173</v>
      </c>
      <c r="R8" s="54" t="s">
        <v>172</v>
      </c>
      <c r="S8" s="54" t="s">
        <v>173</v>
      </c>
      <c r="T8" s="54" t="s">
        <v>172</v>
      </c>
      <c r="U8" s="57" t="s">
        <v>201</v>
      </c>
      <c r="V8" s="57" t="s">
        <v>205</v>
      </c>
    </row>
    <row r="9" spans="1:22" ht="12.75">
      <c r="A9" s="8"/>
      <c r="B9" s="27" t="s">
        <v>182</v>
      </c>
      <c r="C9" s="27" t="s">
        <v>171</v>
      </c>
      <c r="D9" s="8"/>
      <c r="E9" s="8"/>
      <c r="F9" s="88">
        <f>100*E$6*F$4*(E$7-E9+1)/E$7</f>
        <v>118.8</v>
      </c>
      <c r="G9" s="8"/>
      <c r="H9" s="88">
        <f>100*G$6*H$4*(G$7-G9+1)/G$7</f>
        <v>132</v>
      </c>
      <c r="I9" s="8"/>
      <c r="J9" s="88">
        <f>100*I$6*J$4*(I$7-I9+1)/I$7</f>
        <v>157.5</v>
      </c>
      <c r="K9" s="8"/>
      <c r="L9" s="88">
        <f>100*K$6*L$4*(K$7-K9+1)/K$7</f>
        <v>104.72727272727273</v>
      </c>
      <c r="M9" s="8"/>
      <c r="N9" s="140">
        <f>100*M$6*N$4*(M$7-M9+1)/M$7</f>
        <v>85</v>
      </c>
      <c r="O9" s="8"/>
      <c r="P9" s="88">
        <f>100*O$6*P$4*(O$7-O9+1)/O$7</f>
        <v>240</v>
      </c>
      <c r="Q9" s="8"/>
      <c r="R9" s="88">
        <f>100*Q$6*R$4*(Q$7-Q9+1)/Q$7</f>
        <v>103.38461538461539</v>
      </c>
      <c r="S9" s="8"/>
      <c r="T9" s="88">
        <f>100*S$6*T$4*(S$7-S9+1)/S$7</f>
        <v>117</v>
      </c>
      <c r="U9" s="8"/>
      <c r="V9" s="12"/>
    </row>
    <row r="10" spans="1:22" ht="12.75">
      <c r="A10" s="8" t="s">
        <v>7</v>
      </c>
      <c r="B10" s="27">
        <v>51</v>
      </c>
      <c r="C10" s="87" t="s">
        <v>253</v>
      </c>
      <c r="D10" s="127" t="s">
        <v>254</v>
      </c>
      <c r="E10" s="27">
        <v>1</v>
      </c>
      <c r="F10" s="88">
        <f>100*E$6*F$4*(E$7-E10+1)/E$7</f>
        <v>108</v>
      </c>
      <c r="G10" s="27">
        <v>2</v>
      </c>
      <c r="H10" s="88">
        <f>100*G$6*H$4*(G$7-G10+1)/G$7</f>
        <v>108</v>
      </c>
      <c r="I10" s="27">
        <v>3</v>
      </c>
      <c r="J10" s="88">
        <f>100*I$6*J$4*(I$7-I10+1)/I$7</f>
        <v>105</v>
      </c>
      <c r="K10" s="27">
        <v>2</v>
      </c>
      <c r="L10" s="88">
        <f>100*K$6*L$4*(K$7-K10+1)/K$7</f>
        <v>87.27272727272727</v>
      </c>
      <c r="M10" s="27"/>
      <c r="N10" s="140"/>
      <c r="O10" s="27"/>
      <c r="P10" s="128"/>
      <c r="Q10" s="27">
        <v>1</v>
      </c>
      <c r="R10" s="88">
        <f>100*Q$6*R$4*(Q$7-Q10+1)/Q$7</f>
        <v>96</v>
      </c>
      <c r="S10" s="27">
        <v>1</v>
      </c>
      <c r="T10" s="88">
        <f>100*S$6*T$4*(S$7-S10+1)/S$7</f>
        <v>108</v>
      </c>
      <c r="U10" s="329">
        <f>F10+H10+L10+J10+R10+T10</f>
        <v>612.2727272727273</v>
      </c>
      <c r="V10" s="12"/>
    </row>
    <row r="11" spans="1:22" ht="12.75">
      <c r="A11" s="8" t="s">
        <v>8</v>
      </c>
      <c r="B11" s="27">
        <v>1538</v>
      </c>
      <c r="C11" s="87" t="s">
        <v>199</v>
      </c>
      <c r="D11" s="127" t="s">
        <v>200</v>
      </c>
      <c r="E11" s="27">
        <v>3</v>
      </c>
      <c r="F11" s="88">
        <f>100*E$6*F$4*(E$7-E11+1)/E$7</f>
        <v>86.4</v>
      </c>
      <c r="G11" s="27">
        <v>1</v>
      </c>
      <c r="H11" s="88">
        <f>100*G$6*H$4*(G$7-G11+1)/G$7</f>
        <v>120</v>
      </c>
      <c r="I11" s="27">
        <v>2</v>
      </c>
      <c r="J11" s="88">
        <f>100*I$6*J$4*(I$7-I11+1)/I$7</f>
        <v>122.5</v>
      </c>
      <c r="K11" s="27"/>
      <c r="L11" s="88"/>
      <c r="M11" s="27">
        <v>4</v>
      </c>
      <c r="N11" s="140">
        <f>100*M$6*N$4*(M$7-M11+1)/M$7</f>
        <v>65</v>
      </c>
      <c r="O11" s="27"/>
      <c r="P11" s="128"/>
      <c r="Q11" s="27">
        <v>7</v>
      </c>
      <c r="R11" s="88">
        <f>100*Q$6*R$4*(Q$7-Q11+1)/Q$7</f>
        <v>51.69230769230769</v>
      </c>
      <c r="S11" s="27">
        <v>2</v>
      </c>
      <c r="T11" s="88">
        <f>100*S$6*T$4*(S$7-S11+1)/S$7</f>
        <v>99</v>
      </c>
      <c r="U11" s="330">
        <f>F11+H11+L11+J11+R11+T11</f>
        <v>479.59230769230766</v>
      </c>
      <c r="V11" s="12"/>
    </row>
    <row r="12" spans="1:22" ht="12.75">
      <c r="A12" s="8" t="s">
        <v>9</v>
      </c>
      <c r="B12" s="27">
        <v>865</v>
      </c>
      <c r="C12" s="90" t="s">
        <v>42</v>
      </c>
      <c r="D12" s="127" t="s">
        <v>5</v>
      </c>
      <c r="E12" s="27"/>
      <c r="F12" s="203"/>
      <c r="G12" s="27">
        <v>4</v>
      </c>
      <c r="H12" s="88">
        <f>100*G$6*H$4*(G$7-G12+1)/G$7</f>
        <v>84</v>
      </c>
      <c r="I12" s="27">
        <v>4</v>
      </c>
      <c r="J12" s="88">
        <f>100*I$6*J$4*(I$7-I12+1)/I$7</f>
        <v>87.5</v>
      </c>
      <c r="K12" s="27">
        <v>10</v>
      </c>
      <c r="L12" s="88">
        <f>100*K$6*L$4*(K$7-K12+1)/K$7</f>
        <v>17.454545454545453</v>
      </c>
      <c r="M12" s="27">
        <v>1</v>
      </c>
      <c r="N12" s="140">
        <f>100*M$6*N$4*(M$7-M12+1)/M$7</f>
        <v>80</v>
      </c>
      <c r="O12" s="8"/>
      <c r="P12" s="128"/>
      <c r="Q12" s="27">
        <v>6</v>
      </c>
      <c r="R12" s="88">
        <f>100*Q$6*R$4*(Q$7-Q12+1)/Q$7</f>
        <v>59.07692307692308</v>
      </c>
      <c r="S12" s="27">
        <v>4</v>
      </c>
      <c r="T12" s="88">
        <f>100*S$6*T$4*(S$7-S12+1)/S$7</f>
        <v>81</v>
      </c>
      <c r="U12" s="330">
        <f>F12+H12+L12+J12+R12+T12</f>
        <v>329.03146853146853</v>
      </c>
      <c r="V12" s="12"/>
    </row>
    <row r="13" spans="1:22" ht="12.75">
      <c r="A13" s="8" t="s">
        <v>10</v>
      </c>
      <c r="B13" s="27"/>
      <c r="C13" s="92"/>
      <c r="D13" s="141" t="s">
        <v>216</v>
      </c>
      <c r="E13" s="27"/>
      <c r="F13" s="203"/>
      <c r="G13" s="27"/>
      <c r="H13" s="88"/>
      <c r="I13" s="27">
        <v>1</v>
      </c>
      <c r="J13" s="88">
        <f>100*I$6*J$4*(I$7-I13+1)/I$7</f>
        <v>140</v>
      </c>
      <c r="K13" s="27"/>
      <c r="L13" s="88"/>
      <c r="M13" s="27"/>
      <c r="N13" s="140"/>
      <c r="O13" s="27"/>
      <c r="P13" s="128"/>
      <c r="Q13" s="27">
        <v>2</v>
      </c>
      <c r="R13" s="88">
        <f>100*Q$6*R$4*(Q$7-Q13+1)/Q$7</f>
        <v>88.61538461538461</v>
      </c>
      <c r="S13" s="27">
        <v>3</v>
      </c>
      <c r="T13" s="88">
        <f>100*S$6*T$4*(S$7-S13+1)/S$7</f>
        <v>90</v>
      </c>
      <c r="U13" s="89">
        <f>F13+H13+L13+J13+R13+T13</f>
        <v>318.61538461538464</v>
      </c>
      <c r="V13" s="12"/>
    </row>
    <row r="14" spans="1:22" ht="12.75">
      <c r="A14" s="8" t="s">
        <v>11</v>
      </c>
      <c r="B14" s="27"/>
      <c r="C14" s="87"/>
      <c r="D14" s="141" t="s">
        <v>108</v>
      </c>
      <c r="E14" s="27">
        <v>5</v>
      </c>
      <c r="F14" s="88">
        <f>100*E$6*F$4*(E$7-E14+1)/E$7</f>
        <v>64.8</v>
      </c>
      <c r="G14" s="27">
        <v>3</v>
      </c>
      <c r="H14" s="88">
        <f>100*G$6*H$4*(G$7-G14+1)/G$7</f>
        <v>96</v>
      </c>
      <c r="I14" s="27"/>
      <c r="J14" s="88"/>
      <c r="K14" s="27">
        <v>5</v>
      </c>
      <c r="L14" s="88">
        <f>100*K$6*L$4*(K$7-K14+1)/K$7</f>
        <v>61.09090909090909</v>
      </c>
      <c r="M14" s="27" t="s">
        <v>459</v>
      </c>
      <c r="N14" s="140">
        <v>1</v>
      </c>
      <c r="O14" s="27"/>
      <c r="P14" s="128"/>
      <c r="Q14" s="27">
        <v>4</v>
      </c>
      <c r="R14" s="88">
        <f>100*Q$6*R$4*(Q$7-Q14+1)/Q$7</f>
        <v>73.84615384615384</v>
      </c>
      <c r="S14" s="27"/>
      <c r="T14" s="88"/>
      <c r="U14" s="89">
        <f>F14+H14+L14+J14+R14+T14</f>
        <v>295.73706293706294</v>
      </c>
      <c r="V14" s="12"/>
    </row>
    <row r="15" spans="1:22" ht="12.75">
      <c r="A15" s="8" t="s">
        <v>12</v>
      </c>
      <c r="B15" s="27">
        <v>1361</v>
      </c>
      <c r="C15" s="87" t="s">
        <v>183</v>
      </c>
      <c r="D15" s="141" t="s">
        <v>115</v>
      </c>
      <c r="E15" s="27">
        <v>4</v>
      </c>
      <c r="F15" s="88">
        <f>100*E$6*F$4*(E$7-E15+1)/E$7</f>
        <v>75.6</v>
      </c>
      <c r="G15" s="27">
        <v>5</v>
      </c>
      <c r="H15" s="88">
        <f>100*G$6*H$4*(G$7-G15+1)/G$7</f>
        <v>72</v>
      </c>
      <c r="I15" s="27"/>
      <c r="J15" s="88"/>
      <c r="K15" s="27">
        <v>4</v>
      </c>
      <c r="L15" s="88">
        <f>100*K$6*L$4*(K$7-K15+1)/K$7</f>
        <v>69.81818181818181</v>
      </c>
      <c r="M15" s="27">
        <v>3</v>
      </c>
      <c r="N15" s="140">
        <f>100*M$6*N$4*(M$7-M15+1)/M$7</f>
        <v>70</v>
      </c>
      <c r="O15" s="27"/>
      <c r="P15" s="128"/>
      <c r="Q15" s="27"/>
      <c r="R15" s="88"/>
      <c r="S15" s="27"/>
      <c r="T15" s="88"/>
      <c r="U15" s="89">
        <f>F15+H15+L15+J15+R15+T15</f>
        <v>217.4181818181818</v>
      </c>
      <c r="V15" s="12"/>
    </row>
    <row r="16" spans="1:22" ht="12.75">
      <c r="A16" s="8" t="s">
        <v>13</v>
      </c>
      <c r="B16" s="27"/>
      <c r="C16" s="87"/>
      <c r="D16" s="141" t="s">
        <v>75</v>
      </c>
      <c r="E16" s="27">
        <v>7</v>
      </c>
      <c r="F16" s="88">
        <f>100*E$6*F$4*(E$7-E16+1)/E$7</f>
        <v>43.2</v>
      </c>
      <c r="G16" s="27">
        <v>7</v>
      </c>
      <c r="H16" s="88">
        <f>100*G$6*H$4*(G$7-G16+1)/G$7</f>
        <v>48</v>
      </c>
      <c r="I16" s="27"/>
      <c r="J16" s="88"/>
      <c r="K16" s="27">
        <v>9</v>
      </c>
      <c r="L16" s="88">
        <f>100*K$6*L$4*(K$7-K16+1)/K$7</f>
        <v>26.181818181818183</v>
      </c>
      <c r="M16" s="27" t="s">
        <v>459</v>
      </c>
      <c r="N16" s="140">
        <v>1</v>
      </c>
      <c r="O16" s="27"/>
      <c r="P16" s="128"/>
      <c r="Q16" s="27">
        <v>9</v>
      </c>
      <c r="R16" s="88">
        <f>100*Q$6*R$4*(Q$7-Q16+1)/Q$7</f>
        <v>36.92307692307692</v>
      </c>
      <c r="S16" s="27">
        <v>6</v>
      </c>
      <c r="T16" s="88">
        <f>100*S$6*T$4*(S$7-S16+1)/S$7</f>
        <v>63</v>
      </c>
      <c r="U16" s="330">
        <f>F16+H16+L16+J16+R16+T16</f>
        <v>217.3048951048951</v>
      </c>
      <c r="V16" s="12"/>
    </row>
    <row r="17" spans="1:22" ht="12.75">
      <c r="A17" s="8" t="s">
        <v>14</v>
      </c>
      <c r="B17" s="27"/>
      <c r="C17" s="92"/>
      <c r="D17" s="127" t="s">
        <v>27</v>
      </c>
      <c r="E17" s="27">
        <v>8</v>
      </c>
      <c r="F17" s="88">
        <f>100*E$6*F$4*(E$7-E17+1)/E$7</f>
        <v>32.4</v>
      </c>
      <c r="G17" s="27"/>
      <c r="H17" s="88"/>
      <c r="I17" s="27">
        <v>5</v>
      </c>
      <c r="J17" s="88">
        <f>100*I$6*J$4*(I$7-I17+1)/I$7</f>
        <v>70</v>
      </c>
      <c r="K17" s="27">
        <v>3</v>
      </c>
      <c r="L17" s="88">
        <f>100*K$6*L$4*(K$7-K17+1)/K$7</f>
        <v>78.54545454545455</v>
      </c>
      <c r="M17" s="27" t="s">
        <v>459</v>
      </c>
      <c r="N17" s="140">
        <v>1</v>
      </c>
      <c r="O17" s="27"/>
      <c r="P17" s="8"/>
      <c r="Q17" s="27" t="s">
        <v>461</v>
      </c>
      <c r="R17" s="88">
        <v>1</v>
      </c>
      <c r="S17" s="27"/>
      <c r="T17" s="88"/>
      <c r="U17" s="89">
        <f>F17+H17+L17+J17+R17+T17</f>
        <v>181.94545454545454</v>
      </c>
      <c r="V17" s="12"/>
    </row>
    <row r="18" spans="1:22" ht="12.75">
      <c r="A18" s="8" t="s">
        <v>15</v>
      </c>
      <c r="B18" s="27"/>
      <c r="C18" s="92"/>
      <c r="D18" s="141" t="s">
        <v>215</v>
      </c>
      <c r="E18" s="27">
        <v>2</v>
      </c>
      <c r="F18" s="88">
        <f>100*E$6*F$4*(E$7-E18+1)/E$7</f>
        <v>97.2</v>
      </c>
      <c r="G18" s="27"/>
      <c r="H18" s="88"/>
      <c r="I18" s="27"/>
      <c r="J18" s="88"/>
      <c r="K18" s="27"/>
      <c r="L18" s="88"/>
      <c r="M18" s="27">
        <v>2</v>
      </c>
      <c r="N18" s="140">
        <f>100*M$6*N$4*(M$7-M18+1)/M$7</f>
        <v>75</v>
      </c>
      <c r="O18" s="27"/>
      <c r="P18" s="129"/>
      <c r="Q18" s="27">
        <v>5</v>
      </c>
      <c r="R18" s="88">
        <f>100*Q$6*R$4*(Q$7-Q18+1)/Q$7</f>
        <v>66.46153846153847</v>
      </c>
      <c r="S18" s="27"/>
      <c r="T18" s="88"/>
      <c r="U18" s="89">
        <f>F18+H18+L18+J18+R18+T18</f>
        <v>163.66153846153847</v>
      </c>
      <c r="V18" s="12"/>
    </row>
    <row r="19" spans="1:22" ht="12.75">
      <c r="A19" s="8" t="s">
        <v>16</v>
      </c>
      <c r="B19" s="27">
        <v>2600</v>
      </c>
      <c r="C19" s="92" t="s">
        <v>255</v>
      </c>
      <c r="D19" s="127" t="s">
        <v>256</v>
      </c>
      <c r="E19" s="27"/>
      <c r="F19" s="203"/>
      <c r="G19" s="27">
        <v>6</v>
      </c>
      <c r="H19" s="88">
        <f>100*G$6*H$4*(G$7-G19+1)/G$7</f>
        <v>60</v>
      </c>
      <c r="I19" s="27"/>
      <c r="J19" s="88"/>
      <c r="K19" s="27"/>
      <c r="L19" s="88"/>
      <c r="M19" s="27" t="s">
        <v>459</v>
      </c>
      <c r="N19" s="140">
        <v>1</v>
      </c>
      <c r="O19" s="27"/>
      <c r="P19" s="128"/>
      <c r="Q19" s="27">
        <v>3</v>
      </c>
      <c r="R19" s="88">
        <f>100*Q$6*R$4*(Q$7-Q19+1)/Q$7</f>
        <v>81.23076923076923</v>
      </c>
      <c r="S19" s="27"/>
      <c r="T19" s="88"/>
      <c r="U19" s="89">
        <f>F19+H19+L19+J19+R19+T19</f>
        <v>141.23076923076923</v>
      </c>
      <c r="V19" s="12"/>
    </row>
    <row r="20" spans="1:22" ht="12.75">
      <c r="A20" s="8" t="s">
        <v>17</v>
      </c>
      <c r="B20" s="27"/>
      <c r="C20" s="92"/>
      <c r="D20" s="127" t="s">
        <v>24</v>
      </c>
      <c r="E20" s="27"/>
      <c r="F20" s="203"/>
      <c r="G20" s="27"/>
      <c r="H20" s="88"/>
      <c r="I20" s="27">
        <v>6</v>
      </c>
      <c r="J20" s="88">
        <f>100*I$6*J$4*(I$7-I20+1)/I$7</f>
        <v>52.5</v>
      </c>
      <c r="K20" s="27"/>
      <c r="L20" s="88"/>
      <c r="M20" s="27" t="s">
        <v>459</v>
      </c>
      <c r="N20" s="140">
        <v>1</v>
      </c>
      <c r="O20" s="27"/>
      <c r="P20" s="128"/>
      <c r="Q20" s="27">
        <v>8</v>
      </c>
      <c r="R20" s="88">
        <f>100*Q$6*R$4*(Q$7-Q20+1)/Q$7</f>
        <v>44.30769230769231</v>
      </c>
      <c r="S20" s="27">
        <v>9</v>
      </c>
      <c r="T20" s="88">
        <f>100*S$6*T$4*(S$7-S20+1)/S$7</f>
        <v>36</v>
      </c>
      <c r="U20" s="89">
        <f>F20+H20+L20+J20+R20+T20</f>
        <v>132.80769230769232</v>
      </c>
      <c r="V20" s="12"/>
    </row>
    <row r="21" spans="1:22" ht="12.75">
      <c r="A21" s="8" t="s">
        <v>18</v>
      </c>
      <c r="B21" s="27">
        <v>731</v>
      </c>
      <c r="C21" s="92" t="s">
        <v>22</v>
      </c>
      <c r="D21" s="141" t="s">
        <v>1</v>
      </c>
      <c r="E21" s="27">
        <v>9</v>
      </c>
      <c r="F21" s="88">
        <f>100*E$6*F$4*(E$7-E21+1)/E$7</f>
        <v>21.6</v>
      </c>
      <c r="G21" s="27"/>
      <c r="H21" s="88"/>
      <c r="I21" s="27"/>
      <c r="J21" s="88"/>
      <c r="K21" s="27">
        <v>6</v>
      </c>
      <c r="L21" s="88">
        <f>100*K$6*L$4*(K$7-K21+1)/K$7</f>
        <v>52.36363636363637</v>
      </c>
      <c r="M21" s="27"/>
      <c r="N21" s="140"/>
      <c r="O21" s="27"/>
      <c r="P21" s="128"/>
      <c r="Q21" s="27"/>
      <c r="R21" s="88"/>
      <c r="S21" s="27">
        <v>7</v>
      </c>
      <c r="T21" s="88">
        <f>100*S$6*T$4*(S$7-S21+1)/S$7</f>
        <v>54</v>
      </c>
      <c r="U21" s="89">
        <f>F21+H21+L21+J21+R21+T21</f>
        <v>127.96363636363637</v>
      </c>
      <c r="V21" s="12"/>
    </row>
    <row r="22" spans="1:22" ht="12.75">
      <c r="A22" s="8" t="s">
        <v>19</v>
      </c>
      <c r="B22" s="27"/>
      <c r="C22" s="92"/>
      <c r="D22" s="141" t="s">
        <v>34</v>
      </c>
      <c r="E22" s="27"/>
      <c r="F22" s="203"/>
      <c r="G22" s="27">
        <v>8</v>
      </c>
      <c r="H22" s="88">
        <f>100*G$6*H$4*(G$7-G22+1)/G$7</f>
        <v>36</v>
      </c>
      <c r="I22" s="27">
        <v>8</v>
      </c>
      <c r="J22" s="88">
        <f>100*I$6*J$4*(I$7-I22+1)/I$7</f>
        <v>17.5</v>
      </c>
      <c r="K22" s="27"/>
      <c r="L22" s="88"/>
      <c r="M22" s="27" t="s">
        <v>459</v>
      </c>
      <c r="N22" s="140">
        <v>1</v>
      </c>
      <c r="O22" s="27"/>
      <c r="P22" s="128"/>
      <c r="Q22" s="27"/>
      <c r="R22" s="88"/>
      <c r="S22" s="27">
        <v>5</v>
      </c>
      <c r="T22" s="88">
        <f>100*S$6*T$4*(S$7-S22+1)/S$7</f>
        <v>72</v>
      </c>
      <c r="U22" s="89">
        <f>F22+H22+L22+J22+R22+T22</f>
        <v>125.5</v>
      </c>
      <c r="V22" s="12"/>
    </row>
    <row r="23" spans="1:22" ht="12.75">
      <c r="A23" s="8" t="s">
        <v>20</v>
      </c>
      <c r="B23" s="27"/>
      <c r="C23" s="92"/>
      <c r="D23" s="141" t="s">
        <v>78</v>
      </c>
      <c r="E23" s="27">
        <v>6</v>
      </c>
      <c r="F23" s="88">
        <f>100*E$6*F$4*(E$7-E23+1)/E$7</f>
        <v>54</v>
      </c>
      <c r="G23" s="27"/>
      <c r="H23" s="88"/>
      <c r="I23" s="27"/>
      <c r="J23" s="88"/>
      <c r="K23" s="27">
        <v>7</v>
      </c>
      <c r="L23" s="88">
        <f>100*K$6*L$4*(K$7-K23+1)/K$7</f>
        <v>43.63636363636363</v>
      </c>
      <c r="M23" s="27"/>
      <c r="N23" s="140"/>
      <c r="O23" s="27"/>
      <c r="P23" s="128"/>
      <c r="Q23" s="27"/>
      <c r="R23" s="88"/>
      <c r="S23" s="27" t="s">
        <v>480</v>
      </c>
      <c r="T23" s="88">
        <v>1</v>
      </c>
      <c r="U23" s="89">
        <f>F23+H23+L23+J23+R23+T23</f>
        <v>98.63636363636363</v>
      </c>
      <c r="V23" s="12"/>
    </row>
    <row r="24" spans="1:22" ht="12.75">
      <c r="A24" s="8" t="s">
        <v>21</v>
      </c>
      <c r="B24" s="27"/>
      <c r="C24" s="87"/>
      <c r="D24" s="127" t="s">
        <v>275</v>
      </c>
      <c r="E24" s="27"/>
      <c r="F24" s="203"/>
      <c r="G24" s="27"/>
      <c r="H24" s="88"/>
      <c r="I24" s="27"/>
      <c r="J24" s="88"/>
      <c r="K24" s="27">
        <v>1</v>
      </c>
      <c r="L24" s="88">
        <f>100*K$6*L$4*(K$7-K24+1)/K$7</f>
        <v>96</v>
      </c>
      <c r="M24" s="27"/>
      <c r="N24" s="140"/>
      <c r="O24" s="27"/>
      <c r="P24" s="128"/>
      <c r="Q24" s="27"/>
      <c r="R24" s="88"/>
      <c r="S24" s="27"/>
      <c r="T24" s="88"/>
      <c r="U24" s="89">
        <f>F24+H24+L24+J24+R24+T24</f>
        <v>96</v>
      </c>
      <c r="V24" s="12"/>
    </row>
    <row r="25" spans="1:22" ht="12.75">
      <c r="A25" s="8" t="s">
        <v>28</v>
      </c>
      <c r="B25" s="27"/>
      <c r="C25" s="90"/>
      <c r="D25" s="141" t="s">
        <v>23</v>
      </c>
      <c r="E25" s="27" t="s">
        <v>349</v>
      </c>
      <c r="F25" s="88">
        <v>1</v>
      </c>
      <c r="G25" s="27"/>
      <c r="H25" s="88"/>
      <c r="I25" s="27">
        <v>7</v>
      </c>
      <c r="J25" s="88">
        <f>100*I$6*J$4*(I$7-I25+1)/I$7</f>
        <v>35</v>
      </c>
      <c r="K25" s="27"/>
      <c r="L25" s="88"/>
      <c r="M25" s="27" t="s">
        <v>459</v>
      </c>
      <c r="N25" s="140">
        <v>1</v>
      </c>
      <c r="O25" s="27"/>
      <c r="P25" s="129"/>
      <c r="Q25" s="27">
        <v>10</v>
      </c>
      <c r="R25" s="88">
        <f>100*Q$6*R$4*(Q$7-Q25+1)/Q$7</f>
        <v>29.53846153846154</v>
      </c>
      <c r="S25" s="27" t="s">
        <v>346</v>
      </c>
      <c r="T25" s="88">
        <v>1</v>
      </c>
      <c r="U25" s="89">
        <f>F25+H25+L25+J25+R25+T25</f>
        <v>66.53846153846155</v>
      </c>
      <c r="V25" s="12"/>
    </row>
    <row r="26" spans="1:22" ht="12.75">
      <c r="A26" s="8" t="s">
        <v>29</v>
      </c>
      <c r="B26" s="27">
        <v>1035</v>
      </c>
      <c r="C26" s="92" t="s">
        <v>77</v>
      </c>
      <c r="D26" s="141" t="s">
        <v>25</v>
      </c>
      <c r="E26" s="27"/>
      <c r="F26" s="203"/>
      <c r="G26" s="27"/>
      <c r="H26" s="88"/>
      <c r="I26" s="27"/>
      <c r="J26" s="88"/>
      <c r="K26" s="27"/>
      <c r="L26" s="88"/>
      <c r="M26" s="27" t="s">
        <v>459</v>
      </c>
      <c r="N26" s="140">
        <v>1</v>
      </c>
      <c r="O26" s="27"/>
      <c r="P26" s="128"/>
      <c r="Q26" s="27">
        <v>11</v>
      </c>
      <c r="R26" s="88">
        <f>100*Q$6*R$4*(Q$7-Q26+1)/Q$7</f>
        <v>22.153846153846153</v>
      </c>
      <c r="S26" s="27">
        <v>10</v>
      </c>
      <c r="T26" s="88">
        <f>100*S$6*T$4*(S$7-S26+1)/S$7</f>
        <v>27</v>
      </c>
      <c r="U26" s="89">
        <f>F26+H26+L26+J26+R26+T26</f>
        <v>49.15384615384615</v>
      </c>
      <c r="V26" s="12"/>
    </row>
    <row r="27" spans="1:22" ht="12.75">
      <c r="A27" s="8" t="s">
        <v>104</v>
      </c>
      <c r="B27" s="27"/>
      <c r="C27" s="87"/>
      <c r="D27" s="141" t="s">
        <v>59</v>
      </c>
      <c r="E27" s="27"/>
      <c r="F27" s="203"/>
      <c r="G27" s="8"/>
      <c r="H27" s="88"/>
      <c r="I27" s="27"/>
      <c r="J27" s="88"/>
      <c r="K27" s="27"/>
      <c r="L27" s="58"/>
      <c r="M27" s="27"/>
      <c r="N27" s="140"/>
      <c r="O27" s="8"/>
      <c r="P27" s="8"/>
      <c r="Q27" s="27"/>
      <c r="R27" s="88"/>
      <c r="S27" s="27">
        <v>8</v>
      </c>
      <c r="T27" s="88">
        <f>100*S$6*T$4*(S$7-S27+1)/S$7</f>
        <v>45</v>
      </c>
      <c r="U27" s="89">
        <f>F27+H27+L27+J27+R27+T27</f>
        <v>45</v>
      </c>
      <c r="V27" s="12"/>
    </row>
    <row r="28" spans="1:22" ht="12.75">
      <c r="A28" s="8" t="s">
        <v>105</v>
      </c>
      <c r="B28" s="27">
        <v>1287</v>
      </c>
      <c r="C28" s="87" t="s">
        <v>151</v>
      </c>
      <c r="D28" s="127" t="s">
        <v>224</v>
      </c>
      <c r="E28" s="27"/>
      <c r="F28" s="203"/>
      <c r="G28" s="27">
        <v>9</v>
      </c>
      <c r="H28" s="88">
        <f>100*G$6*H$4*(G$7-G28+1)/G$7</f>
        <v>24</v>
      </c>
      <c r="I28" s="27"/>
      <c r="J28" s="88"/>
      <c r="K28" s="27"/>
      <c r="L28" s="88"/>
      <c r="M28" s="27" t="s">
        <v>459</v>
      </c>
      <c r="N28" s="140">
        <v>1</v>
      </c>
      <c r="O28" s="27"/>
      <c r="P28" s="129"/>
      <c r="Q28" s="27">
        <v>12</v>
      </c>
      <c r="R28" s="88">
        <f>100*Q$6*R$4*(Q$7-Q28+1)/Q$7</f>
        <v>14.76923076923077</v>
      </c>
      <c r="S28" s="27"/>
      <c r="T28" s="88"/>
      <c r="U28" s="89">
        <f>F28+H28+L28+J28+R28+T28</f>
        <v>38.769230769230774</v>
      </c>
      <c r="V28" s="12"/>
    </row>
    <row r="29" spans="1:22" ht="12.75">
      <c r="A29" s="8" t="s">
        <v>107</v>
      </c>
      <c r="B29" s="27">
        <v>1544</v>
      </c>
      <c r="C29" s="87" t="s">
        <v>268</v>
      </c>
      <c r="D29" s="141" t="s">
        <v>126</v>
      </c>
      <c r="E29" s="27"/>
      <c r="F29" s="203"/>
      <c r="G29" s="27"/>
      <c r="H29" s="88"/>
      <c r="I29" s="27"/>
      <c r="J29" s="88"/>
      <c r="K29" s="27">
        <v>8</v>
      </c>
      <c r="L29" s="88">
        <f>100*K$6*L$4*(K$7-K29+1)/K$7</f>
        <v>34.90909090909091</v>
      </c>
      <c r="M29" s="27"/>
      <c r="N29" s="140"/>
      <c r="O29" s="27"/>
      <c r="P29" s="128"/>
      <c r="Q29" s="27"/>
      <c r="R29" s="88"/>
      <c r="S29" s="27"/>
      <c r="T29" s="88"/>
      <c r="U29" s="89">
        <f>F29+H29+L29+J29+R29+T29</f>
        <v>34.90909090909091</v>
      </c>
      <c r="V29" s="12"/>
    </row>
    <row r="30" spans="1:22" ht="12.75">
      <c r="A30" s="8" t="s">
        <v>106</v>
      </c>
      <c r="B30" s="27"/>
      <c r="C30" s="90"/>
      <c r="D30" s="141" t="s">
        <v>351</v>
      </c>
      <c r="E30" s="27"/>
      <c r="F30" s="128"/>
      <c r="G30" s="27">
        <v>10</v>
      </c>
      <c r="H30" s="88">
        <f>100*G$6*H$4*(G$7-G30+1)/G$7</f>
        <v>12</v>
      </c>
      <c r="I30" s="27"/>
      <c r="J30" s="88"/>
      <c r="K30" s="27"/>
      <c r="L30" s="88"/>
      <c r="M30" s="27"/>
      <c r="N30" s="140"/>
      <c r="O30" s="27"/>
      <c r="P30" s="128"/>
      <c r="Q30" s="27"/>
      <c r="R30" s="88"/>
      <c r="S30" s="27"/>
      <c r="T30" s="88"/>
      <c r="U30" s="89">
        <f>F30+H30+L30+J30+R30+T30</f>
        <v>12</v>
      </c>
      <c r="V30" s="12"/>
    </row>
    <row r="31" spans="1:22" ht="12.75">
      <c r="A31" s="8" t="s">
        <v>31</v>
      </c>
      <c r="B31" s="27">
        <v>1304</v>
      </c>
      <c r="C31" s="92" t="s">
        <v>184</v>
      </c>
      <c r="D31" s="127" t="s">
        <v>287</v>
      </c>
      <c r="E31" s="27"/>
      <c r="F31" s="203"/>
      <c r="G31" s="27"/>
      <c r="H31" s="88"/>
      <c r="I31" s="27"/>
      <c r="J31" s="88"/>
      <c r="K31" s="27">
        <v>11</v>
      </c>
      <c r="L31" s="88">
        <f>100*K$6*L$4*(K$7-K31+1)/K$7</f>
        <v>8.727272727272727</v>
      </c>
      <c r="M31" s="27" t="s">
        <v>459</v>
      </c>
      <c r="N31" s="140">
        <v>1</v>
      </c>
      <c r="O31" s="27"/>
      <c r="P31" s="8"/>
      <c r="Q31" s="27"/>
      <c r="R31" s="88"/>
      <c r="S31" s="27"/>
      <c r="T31" s="88"/>
      <c r="U31" s="89">
        <f>F31+H31+L31+J31+R31+T31</f>
        <v>8.727272727272727</v>
      </c>
      <c r="V31" s="12"/>
    </row>
    <row r="32" spans="1:22" ht="12.75">
      <c r="A32" s="8" t="s">
        <v>180</v>
      </c>
      <c r="B32" s="27">
        <v>2601</v>
      </c>
      <c r="C32" s="92" t="s">
        <v>397</v>
      </c>
      <c r="D32" s="127" t="s">
        <v>398</v>
      </c>
      <c r="E32" s="27"/>
      <c r="F32" s="203"/>
      <c r="G32" s="27"/>
      <c r="H32" s="88"/>
      <c r="I32" s="27"/>
      <c r="J32" s="88"/>
      <c r="K32" s="27"/>
      <c r="L32" s="88"/>
      <c r="M32" s="27" t="s">
        <v>459</v>
      </c>
      <c r="N32" s="140">
        <v>1</v>
      </c>
      <c r="O32" s="27"/>
      <c r="P32" s="8"/>
      <c r="Q32" s="27"/>
      <c r="R32" s="88"/>
      <c r="S32" s="27"/>
      <c r="T32" s="88"/>
      <c r="U32" s="89">
        <f>F32+H32+L32+J32+R32+T32</f>
        <v>0</v>
      </c>
      <c r="V32" s="12"/>
    </row>
    <row r="33" spans="1:22" ht="12.75">
      <c r="A33" s="8" t="s">
        <v>481</v>
      </c>
      <c r="B33" s="27">
        <v>744</v>
      </c>
      <c r="C33" s="92" t="s">
        <v>70</v>
      </c>
      <c r="D33" s="127" t="s">
        <v>3</v>
      </c>
      <c r="E33" s="27"/>
      <c r="F33" s="203"/>
      <c r="G33" s="8"/>
      <c r="H33" s="88"/>
      <c r="I33" s="27"/>
      <c r="J33" s="88"/>
      <c r="K33" s="27"/>
      <c r="L33" s="58"/>
      <c r="M33" s="27" t="s">
        <v>459</v>
      </c>
      <c r="N33" s="140">
        <v>1</v>
      </c>
      <c r="O33" s="8"/>
      <c r="P33" s="8"/>
      <c r="Q33" s="27"/>
      <c r="R33" s="88"/>
      <c r="S33" s="27"/>
      <c r="T33" s="88"/>
      <c r="U33" s="89">
        <f>F33+H33+L33+J33+R33+T33</f>
        <v>0</v>
      </c>
      <c r="V33" s="12"/>
    </row>
    <row r="34" spans="1:22" ht="12.75">
      <c r="A34" s="8"/>
      <c r="B34" s="27"/>
      <c r="C34" s="127"/>
      <c r="D34" s="127"/>
      <c r="E34" s="27"/>
      <c r="F34" s="203"/>
      <c r="G34" s="27"/>
      <c r="H34" s="88"/>
      <c r="I34" s="27"/>
      <c r="J34" s="88"/>
      <c r="K34" s="27"/>
      <c r="L34" s="88"/>
      <c r="M34" s="27"/>
      <c r="N34" s="88"/>
      <c r="O34" s="27"/>
      <c r="P34" s="8"/>
      <c r="Q34" s="27"/>
      <c r="R34" s="88"/>
      <c r="S34" s="27"/>
      <c r="T34" s="88"/>
      <c r="U34" s="89"/>
      <c r="V34" s="12"/>
    </row>
    <row r="35" spans="1:22" ht="12.75">
      <c r="A35" s="8"/>
      <c r="B35" s="27">
        <v>957</v>
      </c>
      <c r="C35" s="87" t="s">
        <v>68</v>
      </c>
      <c r="D35" s="127" t="s">
        <v>329</v>
      </c>
      <c r="E35" s="27"/>
      <c r="F35" s="203"/>
      <c r="G35" s="27"/>
      <c r="H35" s="88"/>
      <c r="I35" s="27"/>
      <c r="J35" s="88"/>
      <c r="K35" s="27"/>
      <c r="L35" s="88"/>
      <c r="M35" s="27"/>
      <c r="N35" s="88"/>
      <c r="O35" s="27"/>
      <c r="P35" s="128"/>
      <c r="Q35" s="27"/>
      <c r="R35" s="88"/>
      <c r="S35" s="27"/>
      <c r="T35" s="203"/>
      <c r="U35" s="89">
        <f aca="true" t="shared" si="0" ref="U35:U63">F35+H35+L35+J35+R35+T35</f>
        <v>0</v>
      </c>
      <c r="V35" s="12"/>
    </row>
    <row r="36" spans="1:22" ht="12.75">
      <c r="A36" s="8"/>
      <c r="B36" s="27">
        <v>656</v>
      </c>
      <c r="C36" s="92" t="s">
        <v>198</v>
      </c>
      <c r="D36" s="127" t="s">
        <v>332</v>
      </c>
      <c r="E36" s="27"/>
      <c r="F36" s="203"/>
      <c r="G36" s="27"/>
      <c r="H36" s="88"/>
      <c r="I36" s="27"/>
      <c r="J36" s="88"/>
      <c r="K36" s="27"/>
      <c r="L36" s="88"/>
      <c r="M36" s="27"/>
      <c r="N36" s="88"/>
      <c r="O36" s="27"/>
      <c r="P36" s="128"/>
      <c r="Q36" s="27"/>
      <c r="R36" s="88"/>
      <c r="S36" s="27"/>
      <c r="T36" s="203"/>
      <c r="U36" s="89">
        <f t="shared" si="0"/>
        <v>0</v>
      </c>
      <c r="V36" s="12"/>
    </row>
    <row r="37" spans="1:22" ht="12.75">
      <c r="A37" s="8"/>
      <c r="B37" s="27">
        <v>656</v>
      </c>
      <c r="C37" s="92" t="s">
        <v>198</v>
      </c>
      <c r="D37" s="127" t="s">
        <v>315</v>
      </c>
      <c r="E37" s="27"/>
      <c r="F37" s="203"/>
      <c r="G37" s="27"/>
      <c r="H37" s="88"/>
      <c r="I37" s="27"/>
      <c r="J37" s="88"/>
      <c r="K37" s="27"/>
      <c r="L37" s="88"/>
      <c r="M37" s="27"/>
      <c r="N37" s="88"/>
      <c r="O37" s="27"/>
      <c r="P37" s="128"/>
      <c r="Q37" s="27"/>
      <c r="R37" s="88"/>
      <c r="S37" s="27"/>
      <c r="T37" s="203"/>
      <c r="U37" s="89">
        <f t="shared" si="0"/>
        <v>0</v>
      </c>
      <c r="V37" s="12"/>
    </row>
    <row r="38" spans="1:22" ht="12.75">
      <c r="A38" s="8"/>
      <c r="B38" s="27"/>
      <c r="C38" s="87" t="s">
        <v>68</v>
      </c>
      <c r="D38" s="127" t="s">
        <v>291</v>
      </c>
      <c r="E38" s="27"/>
      <c r="F38" s="203"/>
      <c r="G38" s="27"/>
      <c r="H38" s="88"/>
      <c r="I38" s="27"/>
      <c r="J38" s="88"/>
      <c r="K38" s="27"/>
      <c r="L38" s="88"/>
      <c r="M38" s="27"/>
      <c r="N38" s="88"/>
      <c r="O38" s="27"/>
      <c r="P38" s="128"/>
      <c r="Q38" s="27"/>
      <c r="R38" s="88"/>
      <c r="S38" s="27"/>
      <c r="T38" s="203"/>
      <c r="U38" s="89">
        <f t="shared" si="0"/>
        <v>0</v>
      </c>
      <c r="V38" s="12"/>
    </row>
    <row r="39" spans="1:22" ht="12.75">
      <c r="A39" s="8"/>
      <c r="B39" s="27">
        <v>957</v>
      </c>
      <c r="C39" s="87" t="s">
        <v>68</v>
      </c>
      <c r="D39" s="127" t="s">
        <v>333</v>
      </c>
      <c r="E39" s="27"/>
      <c r="F39" s="203"/>
      <c r="G39" s="27"/>
      <c r="H39" s="88"/>
      <c r="I39" s="27"/>
      <c r="J39" s="88"/>
      <c r="K39" s="27"/>
      <c r="L39" s="88"/>
      <c r="M39" s="27"/>
      <c r="N39" s="88"/>
      <c r="O39" s="27"/>
      <c r="P39" s="128"/>
      <c r="Q39" s="27"/>
      <c r="R39" s="88"/>
      <c r="S39" s="27"/>
      <c r="T39" s="88"/>
      <c r="U39" s="89">
        <f t="shared" si="0"/>
        <v>0</v>
      </c>
      <c r="V39" s="12"/>
    </row>
    <row r="40" spans="1:22" ht="12.75">
      <c r="A40" s="8"/>
      <c r="B40" s="27">
        <v>876</v>
      </c>
      <c r="C40" s="90" t="s">
        <v>37</v>
      </c>
      <c r="D40" s="127" t="s">
        <v>288</v>
      </c>
      <c r="E40" s="27"/>
      <c r="F40" s="203"/>
      <c r="G40" s="27"/>
      <c r="H40" s="88"/>
      <c r="I40" s="27"/>
      <c r="J40" s="88"/>
      <c r="K40" s="27"/>
      <c r="L40" s="88"/>
      <c r="M40" s="27"/>
      <c r="N40" s="88"/>
      <c r="O40" s="27"/>
      <c r="P40" s="8"/>
      <c r="Q40" s="27"/>
      <c r="R40" s="88"/>
      <c r="S40" s="27"/>
      <c r="T40" s="88"/>
      <c r="U40" s="89">
        <f t="shared" si="0"/>
        <v>0</v>
      </c>
      <c r="V40" s="12"/>
    </row>
    <row r="41" spans="1:22" ht="12.75">
      <c r="A41" s="8"/>
      <c r="B41" s="27"/>
      <c r="C41" s="87"/>
      <c r="D41" s="141" t="s">
        <v>212</v>
      </c>
      <c r="E41" s="27"/>
      <c r="F41" s="203"/>
      <c r="G41" s="27"/>
      <c r="H41" s="88"/>
      <c r="I41" s="27"/>
      <c r="J41" s="88"/>
      <c r="K41" s="27"/>
      <c r="L41" s="88"/>
      <c r="M41" s="27"/>
      <c r="N41" s="88"/>
      <c r="O41" s="27"/>
      <c r="P41" s="128"/>
      <c r="Q41" s="27"/>
      <c r="R41" s="88"/>
      <c r="S41" s="27"/>
      <c r="T41" s="88"/>
      <c r="U41" s="89">
        <f t="shared" si="0"/>
        <v>0</v>
      </c>
      <c r="V41" s="12"/>
    </row>
    <row r="42" spans="1:22" ht="12.75">
      <c r="A42" s="8"/>
      <c r="B42" s="27"/>
      <c r="C42" s="92"/>
      <c r="D42" s="127" t="s">
        <v>321</v>
      </c>
      <c r="E42" s="27"/>
      <c r="F42" s="128"/>
      <c r="G42" s="27"/>
      <c r="H42" s="88"/>
      <c r="I42" s="27"/>
      <c r="J42" s="88"/>
      <c r="K42" s="27"/>
      <c r="L42" s="128"/>
      <c r="M42" s="27"/>
      <c r="N42" s="88"/>
      <c r="O42" s="27"/>
      <c r="P42" s="128"/>
      <c r="Q42" s="27"/>
      <c r="R42" s="88"/>
      <c r="S42" s="27"/>
      <c r="T42" s="88"/>
      <c r="U42" s="89">
        <f t="shared" si="0"/>
        <v>0</v>
      </c>
      <c r="V42" s="12"/>
    </row>
    <row r="43" spans="1:22" ht="12.75">
      <c r="A43" s="8"/>
      <c r="B43" s="27">
        <v>1361</v>
      </c>
      <c r="C43" s="87" t="s">
        <v>183</v>
      </c>
      <c r="D43" s="127" t="s">
        <v>285</v>
      </c>
      <c r="E43" s="27"/>
      <c r="F43" s="203"/>
      <c r="G43" s="27"/>
      <c r="H43" s="88"/>
      <c r="I43" s="27"/>
      <c r="J43" s="88"/>
      <c r="K43" s="27"/>
      <c r="L43" s="128"/>
      <c r="M43" s="27"/>
      <c r="N43" s="88"/>
      <c r="O43" s="27"/>
      <c r="P43" s="8"/>
      <c r="Q43" s="27"/>
      <c r="R43" s="88"/>
      <c r="S43" s="27"/>
      <c r="T43" s="8"/>
      <c r="U43" s="89">
        <f t="shared" si="0"/>
        <v>0</v>
      </c>
      <c r="V43" s="12"/>
    </row>
    <row r="44" spans="1:22" ht="12.75">
      <c r="A44" s="8"/>
      <c r="B44" s="27">
        <v>663</v>
      </c>
      <c r="C44" s="92" t="s">
        <v>249</v>
      </c>
      <c r="D44" s="127" t="s">
        <v>219</v>
      </c>
      <c r="E44" s="27"/>
      <c r="F44" s="203"/>
      <c r="G44" s="27"/>
      <c r="H44" s="88"/>
      <c r="I44" s="27"/>
      <c r="J44" s="88"/>
      <c r="K44" s="27"/>
      <c r="L44" s="127"/>
      <c r="M44" s="27"/>
      <c r="N44" s="88"/>
      <c r="O44" s="27"/>
      <c r="P44" s="128"/>
      <c r="Q44" s="27"/>
      <c r="R44" s="88"/>
      <c r="S44" s="27"/>
      <c r="T44" s="129"/>
      <c r="U44" s="89">
        <f t="shared" si="0"/>
        <v>0</v>
      </c>
      <c r="V44" s="12"/>
    </row>
    <row r="45" spans="1:22" ht="12.75">
      <c r="A45" s="8"/>
      <c r="B45" s="27">
        <v>1375</v>
      </c>
      <c r="C45" s="90" t="s">
        <v>196</v>
      </c>
      <c r="D45" s="127" t="s">
        <v>308</v>
      </c>
      <c r="E45" s="27"/>
      <c r="F45" s="203"/>
      <c r="G45" s="27"/>
      <c r="H45" s="88"/>
      <c r="I45" s="27"/>
      <c r="J45" s="88"/>
      <c r="K45" s="27"/>
      <c r="L45" s="88"/>
      <c r="M45" s="27"/>
      <c r="N45" s="88"/>
      <c r="O45" s="27"/>
      <c r="P45" s="128"/>
      <c r="Q45" s="27"/>
      <c r="R45" s="88"/>
      <c r="S45" s="27"/>
      <c r="T45" s="129"/>
      <c r="U45" s="89">
        <f t="shared" si="0"/>
        <v>0</v>
      </c>
      <c r="V45" s="12"/>
    </row>
    <row r="46" spans="1:22" ht="12.75">
      <c r="A46" s="8"/>
      <c r="B46" s="27">
        <v>656</v>
      </c>
      <c r="C46" s="92" t="s">
        <v>198</v>
      </c>
      <c r="D46" s="127" t="s">
        <v>290</v>
      </c>
      <c r="E46" s="27"/>
      <c r="F46" s="203"/>
      <c r="G46" s="27"/>
      <c r="H46" s="88"/>
      <c r="I46" s="27"/>
      <c r="J46" s="88"/>
      <c r="K46" s="27"/>
      <c r="L46" s="127"/>
      <c r="M46" s="27"/>
      <c r="N46" s="88"/>
      <c r="O46" s="27"/>
      <c r="P46" s="128"/>
      <c r="Q46" s="27"/>
      <c r="R46" s="88"/>
      <c r="S46" s="27"/>
      <c r="T46" s="128"/>
      <c r="U46" s="89">
        <f t="shared" si="0"/>
        <v>0</v>
      </c>
      <c r="V46" s="12"/>
    </row>
    <row r="47" spans="1:22" ht="12.75">
      <c r="A47" s="8"/>
      <c r="B47" s="27"/>
      <c r="C47" s="92"/>
      <c r="D47" s="141" t="s">
        <v>62</v>
      </c>
      <c r="E47" s="27"/>
      <c r="F47" s="203"/>
      <c r="G47" s="27"/>
      <c r="H47" s="88"/>
      <c r="I47" s="27"/>
      <c r="J47" s="88"/>
      <c r="K47" s="27"/>
      <c r="L47" s="128"/>
      <c r="M47" s="27"/>
      <c r="N47" s="88"/>
      <c r="O47" s="27"/>
      <c r="P47" s="128"/>
      <c r="Q47" s="27"/>
      <c r="R47" s="88"/>
      <c r="S47" s="27"/>
      <c r="T47" s="88"/>
      <c r="U47" s="89">
        <f t="shared" si="0"/>
        <v>0</v>
      </c>
      <c r="V47" s="12"/>
    </row>
    <row r="48" spans="1:22" ht="12.75">
      <c r="A48" s="8"/>
      <c r="B48" s="27">
        <v>1304</v>
      </c>
      <c r="C48" s="92" t="s">
        <v>184</v>
      </c>
      <c r="D48" s="127" t="s">
        <v>221</v>
      </c>
      <c r="E48" s="27"/>
      <c r="F48" s="203"/>
      <c r="G48" s="27"/>
      <c r="H48" s="88"/>
      <c r="I48" s="27"/>
      <c r="J48" s="88"/>
      <c r="K48" s="27"/>
      <c r="L48" s="88"/>
      <c r="M48" s="27"/>
      <c r="N48" s="88"/>
      <c r="O48" s="27"/>
      <c r="P48" s="128"/>
      <c r="Q48" s="27"/>
      <c r="R48" s="88"/>
      <c r="S48" s="27"/>
      <c r="T48" s="129"/>
      <c r="U48" s="89">
        <f t="shared" si="0"/>
        <v>0</v>
      </c>
      <c r="V48" s="12"/>
    </row>
    <row r="49" spans="1:22" ht="12.75">
      <c r="A49" s="8"/>
      <c r="B49" s="27">
        <v>905</v>
      </c>
      <c r="C49" s="87" t="s">
        <v>41</v>
      </c>
      <c r="D49" s="127" t="s">
        <v>283</v>
      </c>
      <c r="E49" s="27"/>
      <c r="F49" s="139"/>
      <c r="G49" s="27"/>
      <c r="H49" s="88"/>
      <c r="I49" s="27"/>
      <c r="J49" s="88"/>
      <c r="K49" s="27"/>
      <c r="L49" s="127"/>
      <c r="M49" s="194"/>
      <c r="N49" s="88"/>
      <c r="O49" s="27"/>
      <c r="P49" s="129"/>
      <c r="Q49" s="27"/>
      <c r="R49" s="88"/>
      <c r="S49" s="27"/>
      <c r="T49" s="129"/>
      <c r="U49" s="89">
        <f t="shared" si="0"/>
        <v>0</v>
      </c>
      <c r="V49" s="12"/>
    </row>
    <row r="50" spans="1:22" ht="12.75">
      <c r="A50" s="8"/>
      <c r="B50" s="27"/>
      <c r="C50" s="127"/>
      <c r="D50" s="127" t="s">
        <v>257</v>
      </c>
      <c r="E50" s="27"/>
      <c r="F50" s="128"/>
      <c r="G50" s="8"/>
      <c r="H50" s="88"/>
      <c r="I50" s="27"/>
      <c r="J50" s="88"/>
      <c r="K50" s="27"/>
      <c r="L50" s="58"/>
      <c r="M50" s="27"/>
      <c r="N50" s="88"/>
      <c r="O50" s="8"/>
      <c r="P50" s="129"/>
      <c r="Q50" s="27"/>
      <c r="R50" s="88"/>
      <c r="S50" s="27"/>
      <c r="T50" s="88"/>
      <c r="U50" s="89">
        <f t="shared" si="0"/>
        <v>0</v>
      </c>
      <c r="V50" s="12"/>
    </row>
    <row r="51" spans="1:22" ht="12.75">
      <c r="A51" s="8"/>
      <c r="B51" s="27"/>
      <c r="C51" s="92"/>
      <c r="D51" s="127" t="s">
        <v>185</v>
      </c>
      <c r="E51" s="27"/>
      <c r="F51" s="128"/>
      <c r="G51" s="27"/>
      <c r="H51" s="88"/>
      <c r="I51" s="27"/>
      <c r="J51" s="88"/>
      <c r="K51" s="27"/>
      <c r="L51" s="128"/>
      <c r="M51" s="27"/>
      <c r="N51" s="88"/>
      <c r="O51" s="27"/>
      <c r="P51" s="128"/>
      <c r="Q51" s="27"/>
      <c r="R51" s="88"/>
      <c r="S51" s="27"/>
      <c r="T51" s="128"/>
      <c r="U51" s="89">
        <f t="shared" si="0"/>
        <v>0</v>
      </c>
      <c r="V51" s="12"/>
    </row>
    <row r="52" spans="1:22" ht="12.75">
      <c r="A52" s="8"/>
      <c r="B52" s="27">
        <v>905</v>
      </c>
      <c r="C52" s="87" t="s">
        <v>41</v>
      </c>
      <c r="D52" s="127" t="s">
        <v>271</v>
      </c>
      <c r="E52" s="27"/>
      <c r="F52" s="128"/>
      <c r="G52" s="27"/>
      <c r="H52" s="88"/>
      <c r="I52" s="27"/>
      <c r="J52" s="88"/>
      <c r="K52" s="27"/>
      <c r="L52" s="128"/>
      <c r="M52" s="27"/>
      <c r="N52" s="88"/>
      <c r="O52" s="27"/>
      <c r="P52" s="128"/>
      <c r="Q52" s="27"/>
      <c r="R52" s="88"/>
      <c r="S52" s="27"/>
      <c r="T52" s="128"/>
      <c r="U52" s="89">
        <f t="shared" si="0"/>
        <v>0</v>
      </c>
      <c r="V52" s="12"/>
    </row>
    <row r="53" spans="1:22" ht="12.75">
      <c r="A53" s="8"/>
      <c r="B53" s="27">
        <v>547</v>
      </c>
      <c r="C53" s="92" t="s">
        <v>80</v>
      </c>
      <c r="D53" s="127" t="s">
        <v>207</v>
      </c>
      <c r="E53" s="27"/>
      <c r="F53" s="128"/>
      <c r="G53" s="27"/>
      <c r="H53" s="88"/>
      <c r="I53" s="27"/>
      <c r="J53" s="88"/>
      <c r="K53" s="27"/>
      <c r="L53" s="128"/>
      <c r="M53" s="27"/>
      <c r="N53" s="88"/>
      <c r="O53" s="27"/>
      <c r="P53" s="128"/>
      <c r="Q53" s="27"/>
      <c r="R53" s="88"/>
      <c r="S53" s="27"/>
      <c r="T53" s="128"/>
      <c r="U53" s="89">
        <f t="shared" si="0"/>
        <v>0</v>
      </c>
      <c r="V53" s="12"/>
    </row>
    <row r="54" spans="1:22" ht="12.75">
      <c r="A54" s="8"/>
      <c r="B54" s="27">
        <v>200</v>
      </c>
      <c r="C54" s="92" t="s">
        <v>190</v>
      </c>
      <c r="D54" s="127" t="s">
        <v>191</v>
      </c>
      <c r="E54" s="27"/>
      <c r="F54" s="128"/>
      <c r="G54" s="27"/>
      <c r="H54" s="8"/>
      <c r="I54" s="27"/>
      <c r="J54" s="88"/>
      <c r="K54" s="27"/>
      <c r="L54" s="128"/>
      <c r="M54" s="27"/>
      <c r="N54" s="88"/>
      <c r="O54" s="27"/>
      <c r="P54" s="8"/>
      <c r="Q54" s="27"/>
      <c r="R54" s="8"/>
      <c r="S54" s="27"/>
      <c r="T54" s="8"/>
      <c r="U54" s="89">
        <f t="shared" si="0"/>
        <v>0</v>
      </c>
      <c r="V54" s="12"/>
    </row>
    <row r="55" spans="1:22" ht="12.75">
      <c r="A55" s="8"/>
      <c r="B55" s="27">
        <v>1308</v>
      </c>
      <c r="C55" s="90" t="s">
        <v>193</v>
      </c>
      <c r="D55" s="127" t="s">
        <v>220</v>
      </c>
      <c r="E55" s="27"/>
      <c r="F55" s="127"/>
      <c r="G55" s="27"/>
      <c r="H55" s="8"/>
      <c r="I55" s="27"/>
      <c r="J55" s="88"/>
      <c r="K55" s="27"/>
      <c r="L55" s="127"/>
      <c r="M55" s="27"/>
      <c r="N55" s="88"/>
      <c r="O55" s="27"/>
      <c r="P55" s="88"/>
      <c r="Q55" s="27"/>
      <c r="R55" s="8"/>
      <c r="S55" s="27"/>
      <c r="T55" s="8"/>
      <c r="U55" s="89">
        <f t="shared" si="0"/>
        <v>0</v>
      </c>
      <c r="V55" s="12"/>
    </row>
    <row r="56" spans="1:22" ht="12.75">
      <c r="A56" s="8"/>
      <c r="B56" s="27">
        <v>1287</v>
      </c>
      <c r="C56" s="87" t="s">
        <v>133</v>
      </c>
      <c r="D56" s="127" t="s">
        <v>222</v>
      </c>
      <c r="E56" s="27"/>
      <c r="F56" s="127"/>
      <c r="G56" s="27"/>
      <c r="H56" s="88"/>
      <c r="I56" s="27"/>
      <c r="J56" s="88"/>
      <c r="K56" s="27"/>
      <c r="L56" s="127"/>
      <c r="M56" s="27"/>
      <c r="N56" s="88"/>
      <c r="O56" s="27"/>
      <c r="P56" s="88"/>
      <c r="Q56" s="27"/>
      <c r="R56" s="8"/>
      <c r="S56" s="27"/>
      <c r="T56" s="8"/>
      <c r="U56" s="89">
        <f t="shared" si="0"/>
        <v>0</v>
      </c>
      <c r="V56" s="12"/>
    </row>
    <row r="57" spans="1:22" ht="12.75">
      <c r="A57" s="8"/>
      <c r="B57" s="27">
        <v>1223</v>
      </c>
      <c r="C57" s="127" t="s">
        <v>250</v>
      </c>
      <c r="D57" s="127" t="s">
        <v>223</v>
      </c>
      <c r="E57" s="27"/>
      <c r="F57" s="127"/>
      <c r="G57" s="27"/>
      <c r="H57" s="8"/>
      <c r="I57" s="27"/>
      <c r="J57" s="88"/>
      <c r="K57" s="27"/>
      <c r="L57" s="127"/>
      <c r="M57" s="194"/>
      <c r="N57" s="88"/>
      <c r="O57" s="27"/>
      <c r="P57" s="8"/>
      <c r="Q57" s="27"/>
      <c r="R57" s="8"/>
      <c r="S57" s="27"/>
      <c r="T57" s="8"/>
      <c r="U57" s="89">
        <f t="shared" si="0"/>
        <v>0</v>
      </c>
      <c r="V57" s="12"/>
    </row>
    <row r="58" spans="1:22" ht="12.75">
      <c r="A58" s="8"/>
      <c r="B58" s="27">
        <v>1229</v>
      </c>
      <c r="C58" s="90" t="s">
        <v>192</v>
      </c>
      <c r="D58" s="58"/>
      <c r="E58" s="58"/>
      <c r="F58" s="58"/>
      <c r="G58" s="27"/>
      <c r="H58" s="8"/>
      <c r="I58" s="27"/>
      <c r="J58" s="88"/>
      <c r="K58" s="58"/>
      <c r="L58" s="58"/>
      <c r="M58" s="27"/>
      <c r="N58" s="88"/>
      <c r="O58" s="27"/>
      <c r="P58" s="8"/>
      <c r="Q58" s="27"/>
      <c r="R58" s="8"/>
      <c r="S58" s="27"/>
      <c r="T58" s="8"/>
      <c r="U58" s="89">
        <f t="shared" si="0"/>
        <v>0</v>
      </c>
      <c r="V58" s="12"/>
    </row>
    <row r="59" spans="1:22" ht="12.75">
      <c r="A59" s="8"/>
      <c r="B59" s="27">
        <v>866</v>
      </c>
      <c r="C59" s="90" t="s">
        <v>194</v>
      </c>
      <c r="D59" s="58"/>
      <c r="E59" s="58"/>
      <c r="F59" s="58"/>
      <c r="G59" s="8"/>
      <c r="H59" s="8"/>
      <c r="I59" s="27"/>
      <c r="J59" s="88"/>
      <c r="K59" s="58"/>
      <c r="L59" s="58"/>
      <c r="M59" s="27"/>
      <c r="N59" s="88"/>
      <c r="O59" s="27"/>
      <c r="P59" s="8"/>
      <c r="Q59" s="27"/>
      <c r="R59" s="8"/>
      <c r="S59" s="27"/>
      <c r="T59" s="8"/>
      <c r="U59" s="89">
        <f t="shared" si="0"/>
        <v>0</v>
      </c>
      <c r="V59" s="12"/>
    </row>
    <row r="60" spans="1:22" ht="12.75">
      <c r="A60" s="8"/>
      <c r="B60" s="27">
        <v>2412</v>
      </c>
      <c r="C60" s="92" t="s">
        <v>187</v>
      </c>
      <c r="D60" s="58"/>
      <c r="E60" s="58"/>
      <c r="F60" s="58"/>
      <c r="G60" s="27"/>
      <c r="H60" s="88"/>
      <c r="I60" s="27"/>
      <c r="J60" s="88"/>
      <c r="K60" s="58"/>
      <c r="L60" s="58"/>
      <c r="M60" s="27"/>
      <c r="N60" s="88"/>
      <c r="O60" s="27"/>
      <c r="P60" s="8"/>
      <c r="Q60" s="27"/>
      <c r="R60" s="8"/>
      <c r="S60" s="27"/>
      <c r="T60" s="91"/>
      <c r="U60" s="89">
        <f t="shared" si="0"/>
        <v>0</v>
      </c>
      <c r="V60" s="12"/>
    </row>
    <row r="61" spans="1:22" ht="12.75">
      <c r="A61" s="8"/>
      <c r="B61" s="27">
        <v>1525</v>
      </c>
      <c r="C61" s="92" t="s">
        <v>195</v>
      </c>
      <c r="D61" s="58"/>
      <c r="E61" s="58"/>
      <c r="F61" s="58"/>
      <c r="G61" s="27"/>
      <c r="H61" s="88"/>
      <c r="I61" s="27"/>
      <c r="J61" s="88"/>
      <c r="K61" s="58"/>
      <c r="L61" s="58"/>
      <c r="M61" s="27"/>
      <c r="N61" s="88"/>
      <c r="O61" s="27"/>
      <c r="P61" s="8"/>
      <c r="Q61" s="27"/>
      <c r="R61" s="8"/>
      <c r="S61" s="27"/>
      <c r="T61" s="8"/>
      <c r="U61" s="89">
        <f t="shared" si="0"/>
        <v>0</v>
      </c>
      <c r="V61" s="12"/>
    </row>
    <row r="62" spans="1:22" ht="12.75">
      <c r="A62" s="8"/>
      <c r="B62" s="27">
        <v>613</v>
      </c>
      <c r="C62" s="92" t="s">
        <v>71</v>
      </c>
      <c r="D62" s="58"/>
      <c r="E62" s="58"/>
      <c r="F62" s="58"/>
      <c r="G62" s="8"/>
      <c r="H62" s="8"/>
      <c r="I62" s="27"/>
      <c r="J62" s="88"/>
      <c r="K62" s="58"/>
      <c r="L62" s="58"/>
      <c r="M62" s="27"/>
      <c r="N62" s="88"/>
      <c r="O62" s="27"/>
      <c r="P62" s="8"/>
      <c r="Q62" s="27"/>
      <c r="R62" s="8"/>
      <c r="S62" s="27"/>
      <c r="T62" s="8"/>
      <c r="U62" s="89">
        <f t="shared" si="0"/>
        <v>0</v>
      </c>
      <c r="V62" s="12"/>
    </row>
    <row r="63" spans="1:22" ht="12.75">
      <c r="A63" s="8"/>
      <c r="B63" s="27">
        <v>1076</v>
      </c>
      <c r="C63" s="87" t="s">
        <v>79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27"/>
      <c r="R63" s="8"/>
      <c r="S63" s="8"/>
      <c r="T63" s="8"/>
      <c r="U63" s="89">
        <f t="shared" si="0"/>
        <v>0</v>
      </c>
      <c r="V63" s="12"/>
    </row>
  </sheetData>
  <sheetProtection/>
  <mergeCells count="49">
    <mergeCell ref="B8:C8"/>
    <mergeCell ref="Q6:R6"/>
    <mergeCell ref="S6:T6"/>
    <mergeCell ref="E7:F7"/>
    <mergeCell ref="G7:H7"/>
    <mergeCell ref="I7:J7"/>
    <mergeCell ref="K7:L7"/>
    <mergeCell ref="M7:N7"/>
    <mergeCell ref="O7:P7"/>
    <mergeCell ref="Q7:R7"/>
    <mergeCell ref="S7:T7"/>
    <mergeCell ref="E6:F6"/>
    <mergeCell ref="G6:H6"/>
    <mergeCell ref="I6:J6"/>
    <mergeCell ref="K6:L6"/>
    <mergeCell ref="M6:N6"/>
    <mergeCell ref="O6:P6"/>
    <mergeCell ref="Q3:R3"/>
    <mergeCell ref="S3:T3"/>
    <mergeCell ref="E5:F5"/>
    <mergeCell ref="G5:H5"/>
    <mergeCell ref="I5:J5"/>
    <mergeCell ref="K5:L5"/>
    <mergeCell ref="M5:N5"/>
    <mergeCell ref="O5:P5"/>
    <mergeCell ref="Q5:R5"/>
    <mergeCell ref="S5:T5"/>
    <mergeCell ref="E3:F3"/>
    <mergeCell ref="G3:H3"/>
    <mergeCell ref="I3:J3"/>
    <mergeCell ref="K3:L3"/>
    <mergeCell ref="M3:N3"/>
    <mergeCell ref="O3:P3"/>
    <mergeCell ref="Q1:R1"/>
    <mergeCell ref="S1:T1"/>
    <mergeCell ref="E2:F2"/>
    <mergeCell ref="G2:H2"/>
    <mergeCell ref="I2:J2"/>
    <mergeCell ref="K2:L2"/>
    <mergeCell ref="M2:N2"/>
    <mergeCell ref="O2:P2"/>
    <mergeCell ref="Q2:R2"/>
    <mergeCell ref="S2:T2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151"/>
  <sheetViews>
    <sheetView zoomScale="80" zoomScaleNormal="80" zoomScalePageLayoutView="0" workbookViewId="0" topLeftCell="A1">
      <selection activeCell="D15" sqref="D15"/>
    </sheetView>
  </sheetViews>
  <sheetFormatPr defaultColWidth="9.00390625" defaultRowHeight="12.75"/>
  <cols>
    <col min="1" max="1" width="8.25390625" style="0" customWidth="1"/>
    <col min="2" max="2" width="16.125" style="0" customWidth="1"/>
    <col min="3" max="3" width="15.875" style="0" customWidth="1"/>
    <col min="4" max="4" width="19.125" style="0" customWidth="1"/>
    <col min="5" max="5" width="13.75390625" style="0" customWidth="1"/>
    <col min="6" max="6" width="26.75390625" style="0" customWidth="1"/>
    <col min="7" max="7" width="22.875" style="0" customWidth="1"/>
    <col min="8" max="8" width="42.125" style="0" customWidth="1"/>
    <col min="9" max="9" width="12.125" style="0" customWidth="1"/>
    <col min="10" max="10" width="12.25390625" style="0" customWidth="1"/>
    <col min="11" max="11" width="11.875" style="0" customWidth="1"/>
    <col min="12" max="12" width="9.75390625" style="0" customWidth="1"/>
    <col min="13" max="13" width="16.125" style="0" customWidth="1"/>
    <col min="15" max="15" width="23.625" style="0" customWidth="1"/>
    <col min="16" max="16" width="16.375" style="0" customWidth="1"/>
    <col min="18" max="18" width="20.75390625" style="0" customWidth="1"/>
    <col min="19" max="19" width="13.125" style="0" customWidth="1"/>
    <col min="21" max="21" width="20.875" style="0" customWidth="1"/>
    <col min="22" max="22" width="11.75390625" style="0" customWidth="1"/>
    <col min="24" max="24" width="15.375" style="0" customWidth="1"/>
  </cols>
  <sheetData>
    <row r="2" spans="1:5" ht="12.75">
      <c r="A2" s="274" t="s">
        <v>43</v>
      </c>
      <c r="B2" s="274"/>
      <c r="C2" s="275" t="s">
        <v>482</v>
      </c>
      <c r="D2" s="274"/>
      <c r="E2" s="274" t="s">
        <v>483</v>
      </c>
    </row>
    <row r="3" spans="1:11" ht="13.5" thickBo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4" ht="12.75">
      <c r="A4" s="124" t="s">
        <v>88</v>
      </c>
      <c r="B4" s="125" t="s">
        <v>89</v>
      </c>
      <c r="C4" s="125" t="s">
        <v>91</v>
      </c>
      <c r="D4" s="125" t="s">
        <v>90</v>
      </c>
      <c r="E4" s="125" t="s">
        <v>245</v>
      </c>
      <c r="F4" s="125" t="s">
        <v>246</v>
      </c>
      <c r="G4" s="125" t="s">
        <v>247</v>
      </c>
      <c r="H4" s="125" t="s">
        <v>93</v>
      </c>
      <c r="I4" s="125" t="s">
        <v>94</v>
      </c>
      <c r="J4" s="125" t="s">
        <v>95</v>
      </c>
      <c r="K4" s="125" t="s">
        <v>135</v>
      </c>
      <c r="L4" s="125" t="s">
        <v>96</v>
      </c>
      <c r="M4" s="126" t="s">
        <v>248</v>
      </c>
      <c r="N4" s="76"/>
    </row>
    <row r="5" spans="1:14" ht="25.5">
      <c r="A5" s="331">
        <v>1</v>
      </c>
      <c r="B5" s="332" t="s">
        <v>58</v>
      </c>
      <c r="C5" s="332">
        <v>51</v>
      </c>
      <c r="D5" s="332" t="s">
        <v>484</v>
      </c>
      <c r="E5" s="333" t="s">
        <v>254</v>
      </c>
      <c r="F5" s="333" t="s">
        <v>485</v>
      </c>
      <c r="G5" s="334">
        <v>106</v>
      </c>
      <c r="H5" s="333" t="s">
        <v>0</v>
      </c>
      <c r="I5" s="333" t="s">
        <v>44</v>
      </c>
      <c r="J5" s="333" t="s">
        <v>45</v>
      </c>
      <c r="K5" s="332" t="s">
        <v>486</v>
      </c>
      <c r="L5" s="333" t="s">
        <v>46</v>
      </c>
      <c r="M5" s="136" t="s">
        <v>26</v>
      </c>
      <c r="N5" s="76"/>
    </row>
    <row r="6" spans="1:14" ht="25.5">
      <c r="A6" s="331">
        <v>2</v>
      </c>
      <c r="B6" s="332" t="s">
        <v>58</v>
      </c>
      <c r="C6" s="332">
        <v>1538</v>
      </c>
      <c r="D6" s="332" t="s">
        <v>199</v>
      </c>
      <c r="E6" s="333" t="s">
        <v>218</v>
      </c>
      <c r="F6" s="333" t="s">
        <v>487</v>
      </c>
      <c r="G6" s="332">
        <v>103</v>
      </c>
      <c r="H6" s="333" t="s">
        <v>0</v>
      </c>
      <c r="I6" s="333" t="s">
        <v>45</v>
      </c>
      <c r="J6" s="333" t="s">
        <v>46</v>
      </c>
      <c r="K6" s="332" t="s">
        <v>486</v>
      </c>
      <c r="L6" s="333" t="s">
        <v>47</v>
      </c>
      <c r="M6" s="136" t="s">
        <v>26</v>
      </c>
      <c r="N6" s="76"/>
    </row>
    <row r="7" spans="1:14" ht="25.5">
      <c r="A7" s="331">
        <v>3</v>
      </c>
      <c r="B7" s="332" t="s">
        <v>58</v>
      </c>
      <c r="C7" s="332">
        <v>1223</v>
      </c>
      <c r="D7" s="332" t="s">
        <v>22</v>
      </c>
      <c r="E7" s="333" t="s">
        <v>216</v>
      </c>
      <c r="F7" s="123" t="s">
        <v>488</v>
      </c>
      <c r="G7" s="135">
        <v>108</v>
      </c>
      <c r="H7" s="333" t="s">
        <v>137</v>
      </c>
      <c r="I7" s="333" t="s">
        <v>46</v>
      </c>
      <c r="J7" s="333" t="s">
        <v>44</v>
      </c>
      <c r="K7" s="332" t="s">
        <v>486</v>
      </c>
      <c r="L7" s="333" t="s">
        <v>48</v>
      </c>
      <c r="M7" s="136" t="s">
        <v>26</v>
      </c>
      <c r="N7" s="76"/>
    </row>
    <row r="8" spans="1:14" ht="38.25">
      <c r="A8" s="331">
        <v>4</v>
      </c>
      <c r="B8" s="332" t="s">
        <v>58</v>
      </c>
      <c r="C8" s="332">
        <v>865</v>
      </c>
      <c r="D8" s="332" t="s">
        <v>42</v>
      </c>
      <c r="E8" s="332" t="s">
        <v>5</v>
      </c>
      <c r="F8" s="123" t="s">
        <v>489</v>
      </c>
      <c r="G8" s="332">
        <v>106</v>
      </c>
      <c r="H8" s="333" t="s">
        <v>32</v>
      </c>
      <c r="I8" s="333" t="s">
        <v>49</v>
      </c>
      <c r="J8" s="333" t="s">
        <v>47</v>
      </c>
      <c r="K8" s="332" t="s">
        <v>486</v>
      </c>
      <c r="L8" s="333" t="s">
        <v>471</v>
      </c>
      <c r="M8" s="136" t="s">
        <v>26</v>
      </c>
      <c r="N8" s="76"/>
    </row>
    <row r="9" spans="1:14" ht="12.75">
      <c r="A9" s="331">
        <v>5</v>
      </c>
      <c r="B9" s="332" t="s">
        <v>58</v>
      </c>
      <c r="C9" s="332">
        <v>1235</v>
      </c>
      <c r="D9" s="333" t="s">
        <v>120</v>
      </c>
      <c r="E9" s="333" t="s">
        <v>34</v>
      </c>
      <c r="F9" s="333" t="s">
        <v>490</v>
      </c>
      <c r="G9" s="332">
        <v>103</v>
      </c>
      <c r="H9" s="135" t="s">
        <v>137</v>
      </c>
      <c r="I9" s="333" t="s">
        <v>48</v>
      </c>
      <c r="J9" s="333" t="s">
        <v>48</v>
      </c>
      <c r="K9" s="332" t="s">
        <v>486</v>
      </c>
      <c r="L9" s="333" t="s">
        <v>471</v>
      </c>
      <c r="M9" s="136" t="s">
        <v>26</v>
      </c>
      <c r="N9" s="76"/>
    </row>
    <row r="10" spans="1:14" ht="12.75">
      <c r="A10" s="331">
        <v>6</v>
      </c>
      <c r="B10" s="332" t="s">
        <v>58</v>
      </c>
      <c r="C10" s="135">
        <v>1054</v>
      </c>
      <c r="D10" s="135" t="s">
        <v>114</v>
      </c>
      <c r="E10" s="335" t="s">
        <v>75</v>
      </c>
      <c r="F10" s="336" t="s">
        <v>491</v>
      </c>
      <c r="G10" s="337">
        <v>103</v>
      </c>
      <c r="H10" s="135" t="s">
        <v>137</v>
      </c>
      <c r="I10" s="335" t="s">
        <v>63</v>
      </c>
      <c r="J10" s="335" t="s">
        <v>49</v>
      </c>
      <c r="K10" s="332" t="s">
        <v>486</v>
      </c>
      <c r="L10" s="335" t="s">
        <v>150</v>
      </c>
      <c r="M10" s="136" t="s">
        <v>26</v>
      </c>
      <c r="N10" s="75"/>
    </row>
    <row r="11" spans="1:14" ht="12.75">
      <c r="A11" s="331">
        <v>7</v>
      </c>
      <c r="B11" s="332" t="s">
        <v>58</v>
      </c>
      <c r="C11" s="135">
        <v>1035</v>
      </c>
      <c r="D11" s="135" t="s">
        <v>77</v>
      </c>
      <c r="E11" s="123" t="s">
        <v>1</v>
      </c>
      <c r="F11" s="123" t="s">
        <v>373</v>
      </c>
      <c r="G11" s="135">
        <v>108</v>
      </c>
      <c r="H11" s="135" t="s">
        <v>137</v>
      </c>
      <c r="I11" s="226" t="s">
        <v>64</v>
      </c>
      <c r="J11" s="226" t="s">
        <v>63</v>
      </c>
      <c r="K11" s="338" t="s">
        <v>486</v>
      </c>
      <c r="L11" s="135" t="s">
        <v>492</v>
      </c>
      <c r="M11" s="136" t="s">
        <v>26</v>
      </c>
      <c r="N11" s="75"/>
    </row>
    <row r="12" spans="1:14" ht="12.75">
      <c r="A12" s="331">
        <v>8</v>
      </c>
      <c r="B12" s="332" t="s">
        <v>58</v>
      </c>
      <c r="C12" s="332">
        <v>1374</v>
      </c>
      <c r="D12" s="332" t="s">
        <v>181</v>
      </c>
      <c r="E12" s="332" t="s">
        <v>59</v>
      </c>
      <c r="F12" s="123" t="s">
        <v>493</v>
      </c>
      <c r="G12" s="135">
        <v>103</v>
      </c>
      <c r="H12" s="135" t="s">
        <v>137</v>
      </c>
      <c r="I12" s="226" t="s">
        <v>47</v>
      </c>
      <c r="J12" s="226" t="s">
        <v>494</v>
      </c>
      <c r="K12" s="338"/>
      <c r="L12" s="135" t="s">
        <v>277</v>
      </c>
      <c r="M12" s="136" t="s">
        <v>26</v>
      </c>
      <c r="N12" s="75"/>
    </row>
    <row r="13" spans="1:14" ht="12.75">
      <c r="A13" s="331">
        <v>9</v>
      </c>
      <c r="B13" s="332" t="s">
        <v>58</v>
      </c>
      <c r="C13" s="332">
        <v>1696</v>
      </c>
      <c r="D13" s="332" t="s">
        <v>325</v>
      </c>
      <c r="E13" s="123" t="s">
        <v>24</v>
      </c>
      <c r="F13" s="123" t="s">
        <v>495</v>
      </c>
      <c r="G13" s="135">
        <v>106</v>
      </c>
      <c r="H13" s="135" t="s">
        <v>137</v>
      </c>
      <c r="I13" s="226" t="s">
        <v>471</v>
      </c>
      <c r="J13" s="226" t="s">
        <v>64</v>
      </c>
      <c r="K13" s="338" t="s">
        <v>486</v>
      </c>
      <c r="L13" s="135" t="s">
        <v>496</v>
      </c>
      <c r="M13" s="136" t="s">
        <v>26</v>
      </c>
      <c r="N13" s="75"/>
    </row>
    <row r="14" spans="1:14" ht="25.5">
      <c r="A14" s="331">
        <v>10</v>
      </c>
      <c r="B14" s="332" t="s">
        <v>58</v>
      </c>
      <c r="C14" s="332">
        <v>658</v>
      </c>
      <c r="D14" s="332" t="s">
        <v>53</v>
      </c>
      <c r="E14" s="123" t="s">
        <v>25</v>
      </c>
      <c r="F14" s="123" t="s">
        <v>497</v>
      </c>
      <c r="G14" s="332">
        <v>108</v>
      </c>
      <c r="H14" s="333" t="s">
        <v>137</v>
      </c>
      <c r="I14" s="333" t="s">
        <v>468</v>
      </c>
      <c r="J14" s="333" t="s">
        <v>468</v>
      </c>
      <c r="K14" s="332" t="s">
        <v>486</v>
      </c>
      <c r="L14" s="333" t="s">
        <v>496</v>
      </c>
      <c r="M14" s="136" t="s">
        <v>26</v>
      </c>
      <c r="N14" s="75"/>
    </row>
    <row r="15" spans="1:14" ht="25.5">
      <c r="A15" s="331">
        <v>11</v>
      </c>
      <c r="B15" s="332" t="s">
        <v>58</v>
      </c>
      <c r="C15" s="332">
        <v>693</v>
      </c>
      <c r="D15" s="332" t="s">
        <v>55</v>
      </c>
      <c r="E15" s="332" t="s">
        <v>23</v>
      </c>
      <c r="F15" s="123" t="s">
        <v>498</v>
      </c>
      <c r="G15" s="332">
        <v>108</v>
      </c>
      <c r="H15" s="333" t="s">
        <v>137</v>
      </c>
      <c r="I15" s="333" t="s">
        <v>499</v>
      </c>
      <c r="J15" s="333" t="s">
        <v>494</v>
      </c>
      <c r="K15" s="338" t="s">
        <v>486</v>
      </c>
      <c r="L15" s="333" t="s">
        <v>500</v>
      </c>
      <c r="M15" s="136" t="s">
        <v>26</v>
      </c>
      <c r="N15" s="75"/>
    </row>
    <row r="16" spans="1:14" ht="12.75">
      <c r="A16" s="331">
        <v>11</v>
      </c>
      <c r="B16" s="332" t="s">
        <v>58</v>
      </c>
      <c r="C16" s="332">
        <v>659</v>
      </c>
      <c r="D16" s="332" t="s">
        <v>501</v>
      </c>
      <c r="E16" s="333" t="s">
        <v>78</v>
      </c>
      <c r="F16" s="123" t="s">
        <v>502</v>
      </c>
      <c r="G16" s="332">
        <v>108</v>
      </c>
      <c r="H16" s="333" t="s">
        <v>137</v>
      </c>
      <c r="I16" s="333" t="s">
        <v>494</v>
      </c>
      <c r="J16" s="333" t="s">
        <v>494</v>
      </c>
      <c r="K16" s="338" t="s">
        <v>486</v>
      </c>
      <c r="L16" s="333" t="s">
        <v>500</v>
      </c>
      <c r="M16" s="136" t="s">
        <v>26</v>
      </c>
      <c r="N16" s="75"/>
    </row>
    <row r="17" spans="1:14" ht="12.75">
      <c r="A17" s="339"/>
      <c r="B17" s="332"/>
      <c r="C17" s="123"/>
      <c r="D17" s="123"/>
      <c r="E17" s="123"/>
      <c r="F17" s="123"/>
      <c r="G17" s="135"/>
      <c r="H17" s="135"/>
      <c r="I17" s="226"/>
      <c r="J17" s="226"/>
      <c r="K17" s="226"/>
      <c r="L17" s="135"/>
      <c r="M17" s="136"/>
      <c r="N17" s="75"/>
    </row>
    <row r="18" spans="1:14" ht="13.5" thickBot="1">
      <c r="A18" s="133"/>
      <c r="B18" s="134"/>
      <c r="C18" s="134"/>
      <c r="D18" s="134"/>
      <c r="E18" s="134"/>
      <c r="F18" s="134"/>
      <c r="G18" s="137"/>
      <c r="H18" s="137"/>
      <c r="I18" s="137"/>
      <c r="J18" s="137"/>
      <c r="K18" s="137"/>
      <c r="L18" s="137"/>
      <c r="M18" s="138"/>
      <c r="N18" s="75"/>
    </row>
    <row r="19" spans="1:15" ht="12.75">
      <c r="A19" s="75"/>
      <c r="B19" s="75"/>
      <c r="C19" s="75"/>
      <c r="D19" s="122"/>
      <c r="E19" s="122"/>
      <c r="F19" s="75"/>
      <c r="G19" s="75"/>
      <c r="H19" s="75"/>
      <c r="I19" s="75"/>
      <c r="J19" s="75"/>
      <c r="K19" s="75"/>
      <c r="L19" s="75"/>
      <c r="M19" s="4"/>
      <c r="N19" s="75"/>
      <c r="O19" s="75"/>
    </row>
    <row r="22" spans="1:5" ht="13.5" thickBot="1">
      <c r="A22" s="274" t="s">
        <v>50</v>
      </c>
      <c r="B22" s="274"/>
      <c r="C22" s="275">
        <v>43729</v>
      </c>
      <c r="D22" s="274"/>
      <c r="E22" s="274" t="s">
        <v>462</v>
      </c>
    </row>
    <row r="23" spans="1:10" s="4" customFormat="1" ht="31.5" customHeight="1">
      <c r="A23" s="316" t="s">
        <v>244</v>
      </c>
      <c r="B23" s="317"/>
      <c r="C23" s="317"/>
      <c r="D23" s="317"/>
      <c r="E23" s="317"/>
      <c r="F23" s="317"/>
      <c r="G23" s="317"/>
      <c r="H23" s="317"/>
      <c r="I23" s="317"/>
      <c r="J23" s="318"/>
    </row>
    <row r="24" spans="1:10" ht="12.75">
      <c r="A24" s="113"/>
      <c r="B24" s="272"/>
      <c r="C24" s="272"/>
      <c r="D24" s="272"/>
      <c r="E24" s="272"/>
      <c r="F24" s="272"/>
      <c r="G24" s="272"/>
      <c r="H24" s="272"/>
      <c r="I24" s="272"/>
      <c r="J24" s="273"/>
    </row>
    <row r="25" spans="1:10" ht="26.25" customHeight="1">
      <c r="A25" s="319" t="s">
        <v>463</v>
      </c>
      <c r="B25" s="320"/>
      <c r="C25" s="320"/>
      <c r="D25" s="320"/>
      <c r="E25" s="320"/>
      <c r="F25" s="320"/>
      <c r="G25" s="320"/>
      <c r="H25" s="320"/>
      <c r="I25" s="320"/>
      <c r="J25" s="321"/>
    </row>
    <row r="26" spans="1:10" ht="14.25">
      <c r="A26" s="114" t="s">
        <v>88</v>
      </c>
      <c r="B26" s="111" t="s">
        <v>90</v>
      </c>
      <c r="C26" s="111" t="s">
        <v>91</v>
      </c>
      <c r="D26" s="111" t="s">
        <v>93</v>
      </c>
      <c r="E26" s="111" t="s">
        <v>245</v>
      </c>
      <c r="F26" s="111" t="s">
        <v>92</v>
      </c>
      <c r="G26" s="111" t="s">
        <v>306</v>
      </c>
      <c r="H26" s="111" t="s">
        <v>261</v>
      </c>
      <c r="I26" s="111" t="s">
        <v>263</v>
      </c>
      <c r="J26" s="115" t="s">
        <v>320</v>
      </c>
    </row>
    <row r="27" spans="1:10" ht="30">
      <c r="A27" s="116">
        <v>1</v>
      </c>
      <c r="B27" s="112" t="s">
        <v>253</v>
      </c>
      <c r="C27" s="112">
        <v>51</v>
      </c>
      <c r="D27" s="112" t="s">
        <v>0</v>
      </c>
      <c r="E27" s="112" t="s">
        <v>254</v>
      </c>
      <c r="F27" s="112" t="s">
        <v>370</v>
      </c>
      <c r="G27" s="112">
        <v>103</v>
      </c>
      <c r="H27" s="276">
        <v>0.6213657407407408</v>
      </c>
      <c r="I27" s="276">
        <v>0.20469907407407406</v>
      </c>
      <c r="J27" s="117" t="s">
        <v>45</v>
      </c>
    </row>
    <row r="28" spans="1:10" ht="15">
      <c r="A28" s="116">
        <v>2</v>
      </c>
      <c r="B28" s="112" t="s">
        <v>127</v>
      </c>
      <c r="C28" s="112">
        <v>1054</v>
      </c>
      <c r="D28" s="112" t="s">
        <v>137</v>
      </c>
      <c r="E28" s="223" t="s">
        <v>216</v>
      </c>
      <c r="F28" s="223" t="s">
        <v>464</v>
      </c>
      <c r="G28" s="112">
        <v>103</v>
      </c>
      <c r="H28" s="276">
        <v>0.6474884259259259</v>
      </c>
      <c r="I28" s="276">
        <v>0.23082175925925927</v>
      </c>
      <c r="J28" s="117" t="s">
        <v>44</v>
      </c>
    </row>
    <row r="29" spans="1:10" ht="30">
      <c r="A29" s="116">
        <v>3</v>
      </c>
      <c r="B29" s="112" t="s">
        <v>269</v>
      </c>
      <c r="C29" s="112">
        <v>2600</v>
      </c>
      <c r="D29" s="112" t="s">
        <v>282</v>
      </c>
      <c r="E29" s="112" t="s">
        <v>256</v>
      </c>
      <c r="F29" s="112" t="s">
        <v>270</v>
      </c>
      <c r="G29" s="112">
        <v>108</v>
      </c>
      <c r="H29" s="276">
        <v>0.6557060185185185</v>
      </c>
      <c r="I29" s="276">
        <v>0.23903935185185185</v>
      </c>
      <c r="J29" s="117" t="s">
        <v>46</v>
      </c>
    </row>
    <row r="30" spans="1:10" ht="30">
      <c r="A30" s="116">
        <v>4</v>
      </c>
      <c r="B30" s="112" t="s">
        <v>157</v>
      </c>
      <c r="C30" s="112">
        <v>1374</v>
      </c>
      <c r="D30" s="112" t="s">
        <v>137</v>
      </c>
      <c r="E30" s="112" t="s">
        <v>108</v>
      </c>
      <c r="F30" s="112" t="s">
        <v>334</v>
      </c>
      <c r="G30" s="112">
        <v>103</v>
      </c>
      <c r="H30" s="276">
        <v>0.6571180555555556</v>
      </c>
      <c r="I30" s="276">
        <v>0.24045138888888887</v>
      </c>
      <c r="J30" s="117" t="s">
        <v>47</v>
      </c>
    </row>
    <row r="31" spans="1:10" ht="45">
      <c r="A31" s="116">
        <v>5</v>
      </c>
      <c r="B31" s="112" t="s">
        <v>111</v>
      </c>
      <c r="C31" s="112">
        <v>1235</v>
      </c>
      <c r="D31" s="112" t="s">
        <v>137</v>
      </c>
      <c r="E31" s="112" t="s">
        <v>215</v>
      </c>
      <c r="F31" s="112" t="s">
        <v>331</v>
      </c>
      <c r="G31" s="112">
        <v>103</v>
      </c>
      <c r="H31" s="276">
        <v>0.6694907407407408</v>
      </c>
      <c r="I31" s="276">
        <v>0.2528240740740741</v>
      </c>
      <c r="J31" s="117" t="s">
        <v>48</v>
      </c>
    </row>
    <row r="32" spans="1:10" ht="45">
      <c r="A32" s="116">
        <v>6</v>
      </c>
      <c r="B32" s="112" t="s">
        <v>38</v>
      </c>
      <c r="C32" s="112">
        <v>865</v>
      </c>
      <c r="D32" s="112" t="s">
        <v>210</v>
      </c>
      <c r="E32" s="112" t="s">
        <v>5</v>
      </c>
      <c r="F32" s="112" t="s">
        <v>465</v>
      </c>
      <c r="G32" s="112">
        <v>106</v>
      </c>
      <c r="H32" s="276">
        <v>0.6724768518518518</v>
      </c>
      <c r="I32" s="276">
        <v>0.25581018518518517</v>
      </c>
      <c r="J32" s="117" t="s">
        <v>49</v>
      </c>
    </row>
    <row r="33" spans="1:10" ht="30">
      <c r="A33" s="116">
        <v>7</v>
      </c>
      <c r="B33" s="112" t="s">
        <v>209</v>
      </c>
      <c r="C33" s="112">
        <v>1538</v>
      </c>
      <c r="D33" s="112" t="s">
        <v>0</v>
      </c>
      <c r="E33" s="112" t="s">
        <v>218</v>
      </c>
      <c r="F33" s="112" t="s">
        <v>466</v>
      </c>
      <c r="G33" s="112">
        <v>103</v>
      </c>
      <c r="H33" s="276">
        <v>0.6741087962962963</v>
      </c>
      <c r="I33" s="276">
        <v>0.25744212962962965</v>
      </c>
      <c r="J33" s="117" t="s">
        <v>63</v>
      </c>
    </row>
    <row r="34" spans="1:10" ht="15">
      <c r="A34" s="116">
        <v>8</v>
      </c>
      <c r="B34" s="112" t="s">
        <v>36</v>
      </c>
      <c r="C34" s="112">
        <v>693</v>
      </c>
      <c r="D34" s="112" t="s">
        <v>6</v>
      </c>
      <c r="E34" s="224" t="s">
        <v>24</v>
      </c>
      <c r="F34" s="237" t="s">
        <v>467</v>
      </c>
      <c r="G34" s="112">
        <v>108</v>
      </c>
      <c r="H34" s="276">
        <v>0.684537037037037</v>
      </c>
      <c r="I34" s="276">
        <v>0.26787037037037037</v>
      </c>
      <c r="J34" s="117" t="s">
        <v>64</v>
      </c>
    </row>
    <row r="35" spans="1:10" ht="30">
      <c r="A35" s="222">
        <v>9</v>
      </c>
      <c r="B35" s="112" t="s">
        <v>30</v>
      </c>
      <c r="C35" s="112">
        <v>731</v>
      </c>
      <c r="D35" s="112" t="s">
        <v>137</v>
      </c>
      <c r="E35" s="112" t="s">
        <v>75</v>
      </c>
      <c r="F35" s="112" t="s">
        <v>313</v>
      </c>
      <c r="G35" s="112">
        <v>108</v>
      </c>
      <c r="H35" s="276">
        <v>0.6852662037037037</v>
      </c>
      <c r="I35" s="276">
        <v>0.26859953703703704</v>
      </c>
      <c r="J35" s="117" t="s">
        <v>468</v>
      </c>
    </row>
    <row r="36" spans="1:10" ht="15">
      <c r="A36" s="116">
        <v>10</v>
      </c>
      <c r="B36" s="112" t="s">
        <v>469</v>
      </c>
      <c r="C36" s="224">
        <v>1064</v>
      </c>
      <c r="D36" s="112" t="s">
        <v>137</v>
      </c>
      <c r="E36" s="112" t="s">
        <v>294</v>
      </c>
      <c r="F36" s="277" t="s">
        <v>470</v>
      </c>
      <c r="G36" s="224">
        <v>108</v>
      </c>
      <c r="H36" s="276">
        <v>0.7028587962962963</v>
      </c>
      <c r="I36" s="276">
        <v>0.28619212962962964</v>
      </c>
      <c r="J36" s="117" t="s">
        <v>471</v>
      </c>
    </row>
    <row r="37" spans="1:10" ht="30">
      <c r="A37" s="116">
        <v>11</v>
      </c>
      <c r="B37" s="112" t="s">
        <v>2</v>
      </c>
      <c r="C37" s="112">
        <v>658</v>
      </c>
      <c r="D37" s="112" t="s">
        <v>137</v>
      </c>
      <c r="E37" s="112" t="s">
        <v>295</v>
      </c>
      <c r="F37" s="112" t="s">
        <v>472</v>
      </c>
      <c r="G37" s="112">
        <v>108</v>
      </c>
      <c r="H37" s="278">
        <v>0.7430555555555555</v>
      </c>
      <c r="I37" s="278">
        <v>0.3263888888888889</v>
      </c>
      <c r="J37" s="221" t="s">
        <v>473</v>
      </c>
    </row>
    <row r="38" spans="1:10" ht="45">
      <c r="A38" s="116">
        <v>12</v>
      </c>
      <c r="B38" s="112" t="s">
        <v>98</v>
      </c>
      <c r="C38" s="112">
        <v>1287</v>
      </c>
      <c r="D38" s="112" t="s">
        <v>286</v>
      </c>
      <c r="E38" s="112" t="s">
        <v>224</v>
      </c>
      <c r="F38" s="112" t="s">
        <v>474</v>
      </c>
      <c r="G38" s="112">
        <v>104</v>
      </c>
      <c r="H38" s="279">
        <v>0.7704282407407407</v>
      </c>
      <c r="I38" s="279">
        <v>0.35376157407407405</v>
      </c>
      <c r="J38" s="225" t="s">
        <v>475</v>
      </c>
    </row>
    <row r="39" spans="1:29" ht="30">
      <c r="A39" s="116">
        <v>13</v>
      </c>
      <c r="B39" s="112" t="s">
        <v>74</v>
      </c>
      <c r="C39" s="112">
        <v>1035</v>
      </c>
      <c r="D39" s="112" t="s">
        <v>137</v>
      </c>
      <c r="E39" s="112" t="s">
        <v>27</v>
      </c>
      <c r="F39" s="112" t="s">
        <v>359</v>
      </c>
      <c r="G39" s="112">
        <v>108</v>
      </c>
      <c r="H39" s="224" t="s">
        <v>57</v>
      </c>
      <c r="I39" s="224"/>
      <c r="J39" s="225" t="s">
        <v>152</v>
      </c>
      <c r="K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s="8" customFormat="1" ht="15">
      <c r="A40" s="116"/>
      <c r="E40" s="112"/>
      <c r="F40" s="112"/>
      <c r="H40" s="224"/>
      <c r="I40" s="224"/>
      <c r="J40" s="22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16" s="74" customFormat="1" ht="30.75" thickBot="1">
      <c r="A41" s="116" t="s">
        <v>476</v>
      </c>
      <c r="B41" s="112" t="s">
        <v>39</v>
      </c>
      <c r="C41" s="112">
        <v>957</v>
      </c>
      <c r="D41" s="112" t="s">
        <v>0</v>
      </c>
      <c r="E41" s="112" t="s">
        <v>333</v>
      </c>
      <c r="F41" s="112" t="s">
        <v>477</v>
      </c>
      <c r="G41" s="112">
        <v>103</v>
      </c>
      <c r="H41" s="279">
        <v>0.6505902777777778</v>
      </c>
      <c r="I41" s="279">
        <v>0.23392361111111112</v>
      </c>
      <c r="J41" s="225" t="s">
        <v>478</v>
      </c>
      <c r="K41" s="4"/>
      <c r="L41" s="4"/>
      <c r="M41" s="4"/>
      <c r="N41" s="4"/>
      <c r="O41" s="4"/>
      <c r="P41" s="4"/>
    </row>
    <row r="42" spans="1:10" s="4" customFormat="1" ht="15.75" thickBot="1">
      <c r="A42" s="118"/>
      <c r="B42" s="197"/>
      <c r="C42" s="197"/>
      <c r="D42" s="198"/>
      <c r="E42" s="119"/>
      <c r="F42" s="119"/>
      <c r="G42" s="119"/>
      <c r="H42" s="119"/>
      <c r="I42" s="119"/>
      <c r="J42" s="120"/>
    </row>
    <row r="43" ht="12.75">
      <c r="D43" s="196"/>
    </row>
    <row r="44" spans="1:10" ht="13.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</row>
    <row r="46" spans="1:16" ht="22.5" customHeight="1">
      <c r="A46" s="5"/>
      <c r="C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3" ht="12.75">
      <c r="A47" s="67"/>
      <c r="B47" s="68"/>
      <c r="C47" s="4"/>
      <c r="D47" s="68"/>
      <c r="E47" s="3"/>
      <c r="F47" s="3"/>
      <c r="G47" s="68"/>
      <c r="H47" s="69"/>
      <c r="I47" s="3"/>
      <c r="J47" s="3"/>
      <c r="K47" s="3"/>
      <c r="L47" s="3"/>
      <c r="M47" s="3"/>
    </row>
    <row r="48" spans="1:6" ht="12.75">
      <c r="A48" s="145" t="s">
        <v>297</v>
      </c>
      <c r="B48" s="145"/>
      <c r="C48" s="145"/>
      <c r="D48" s="145"/>
      <c r="E48" s="145" t="s">
        <v>233</v>
      </c>
      <c r="F48" s="215" t="s">
        <v>326</v>
      </c>
    </row>
    <row r="49" spans="1:5" ht="12.75">
      <c r="A49" s="6"/>
      <c r="B49" s="10"/>
      <c r="C49" s="7"/>
      <c r="E49" s="7"/>
    </row>
    <row r="50" spans="1:15" ht="12.75">
      <c r="A50" s="186" t="s">
        <v>88</v>
      </c>
      <c r="B50" s="186" t="s">
        <v>225</v>
      </c>
      <c r="C50" s="186" t="s">
        <v>226</v>
      </c>
      <c r="D50" s="186" t="s">
        <v>227</v>
      </c>
      <c r="E50" s="186" t="s">
        <v>228</v>
      </c>
      <c r="F50" s="186" t="s">
        <v>229</v>
      </c>
      <c r="G50" s="186" t="s">
        <v>230</v>
      </c>
      <c r="H50" s="186" t="s">
        <v>231</v>
      </c>
      <c r="I50" s="187" t="s">
        <v>94</v>
      </c>
      <c r="J50" s="187" t="s">
        <v>95</v>
      </c>
      <c r="K50" s="187" t="s">
        <v>135</v>
      </c>
      <c r="L50" s="187" t="s">
        <v>145</v>
      </c>
      <c r="M50" s="187" t="s">
        <v>146</v>
      </c>
      <c r="N50" s="187" t="s">
        <v>242</v>
      </c>
      <c r="O50" s="187" t="s">
        <v>96</v>
      </c>
    </row>
    <row r="51" spans="1:15" s="4" customFormat="1" ht="12.75">
      <c r="A51" s="188"/>
      <c r="B51" s="188" t="s">
        <v>58</v>
      </c>
      <c r="C51" s="188" t="s">
        <v>274</v>
      </c>
      <c r="D51" s="188" t="s">
        <v>232</v>
      </c>
      <c r="E51" s="188">
        <v>51</v>
      </c>
      <c r="F51" s="188" t="s">
        <v>0</v>
      </c>
      <c r="G51" s="188" t="s">
        <v>273</v>
      </c>
      <c r="H51" s="188" t="s">
        <v>298</v>
      </c>
      <c r="I51" s="189"/>
      <c r="J51" s="189"/>
      <c r="K51" s="189"/>
      <c r="L51" s="189"/>
      <c r="M51" s="189"/>
      <c r="N51" s="189"/>
      <c r="O51" s="189"/>
    </row>
    <row r="52" spans="1:15" s="4" customFormat="1" ht="25.5">
      <c r="A52" s="188"/>
      <c r="B52" s="188" t="s">
        <v>58</v>
      </c>
      <c r="C52" s="188" t="s">
        <v>209</v>
      </c>
      <c r="D52" s="188" t="s">
        <v>232</v>
      </c>
      <c r="E52" s="188">
        <v>1538</v>
      </c>
      <c r="F52" s="188" t="s">
        <v>0</v>
      </c>
      <c r="G52" s="188" t="s">
        <v>275</v>
      </c>
      <c r="H52" s="188" t="s">
        <v>299</v>
      </c>
      <c r="I52" s="189"/>
      <c r="J52" s="189"/>
      <c r="K52" s="189"/>
      <c r="L52" s="189"/>
      <c r="M52" s="189"/>
      <c r="N52" s="189"/>
      <c r="O52" s="189"/>
    </row>
    <row r="53" spans="1:15" s="4" customFormat="1" ht="12.75">
      <c r="A53" s="188"/>
      <c r="B53" s="188" t="s">
        <v>58</v>
      </c>
      <c r="C53" s="188" t="s">
        <v>181</v>
      </c>
      <c r="D53" s="188" t="s">
        <v>232</v>
      </c>
      <c r="E53" s="188">
        <v>1374</v>
      </c>
      <c r="F53" s="188" t="s">
        <v>137</v>
      </c>
      <c r="G53" s="188" t="s">
        <v>108</v>
      </c>
      <c r="H53" s="188" t="s">
        <v>300</v>
      </c>
      <c r="I53" s="189"/>
      <c r="J53" s="189"/>
      <c r="K53" s="189"/>
      <c r="L53" s="189"/>
      <c r="M53" s="189"/>
      <c r="N53" s="189"/>
      <c r="O53" s="189"/>
    </row>
    <row r="54" spans="1:15" s="4" customFormat="1" ht="12.75">
      <c r="A54" s="188"/>
      <c r="B54" s="188" t="s">
        <v>58</v>
      </c>
      <c r="C54" s="188" t="s">
        <v>22</v>
      </c>
      <c r="D54" s="188" t="s">
        <v>232</v>
      </c>
      <c r="E54" s="188">
        <v>731</v>
      </c>
      <c r="F54" s="188" t="s">
        <v>137</v>
      </c>
      <c r="G54" s="188" t="s">
        <v>1</v>
      </c>
      <c r="H54" s="188" t="s">
        <v>278</v>
      </c>
      <c r="I54" s="189"/>
      <c r="J54" s="189"/>
      <c r="K54" s="189"/>
      <c r="L54" s="189"/>
      <c r="M54" s="189"/>
      <c r="N54" s="189"/>
      <c r="O54" s="189"/>
    </row>
    <row r="55" spans="1:15" s="4" customFormat="1" ht="12.75">
      <c r="A55" s="188"/>
      <c r="B55" s="188"/>
      <c r="C55" s="188"/>
      <c r="D55" s="188"/>
      <c r="E55" s="188"/>
      <c r="F55" s="188"/>
      <c r="G55" s="188"/>
      <c r="H55" s="188"/>
      <c r="I55" s="189"/>
      <c r="J55" s="189"/>
      <c r="K55" s="189"/>
      <c r="L55" s="189"/>
      <c r="M55" s="189"/>
      <c r="N55" s="189"/>
      <c r="O55" s="189"/>
    </row>
    <row r="56" spans="1:15" s="4" customFormat="1" ht="12.75">
      <c r="A56" s="188"/>
      <c r="B56" s="188"/>
      <c r="C56" s="188"/>
      <c r="D56" s="188"/>
      <c r="E56" s="188"/>
      <c r="F56" s="188"/>
      <c r="G56" s="188"/>
      <c r="H56" s="188"/>
      <c r="I56" s="189"/>
      <c r="J56" s="189"/>
      <c r="K56" s="189"/>
      <c r="L56" s="189"/>
      <c r="M56" s="189"/>
      <c r="N56" s="189"/>
      <c r="O56" s="189"/>
    </row>
    <row r="57" spans="1:11" s="4" customFormat="1" ht="12.75">
      <c r="A57" s="280"/>
      <c r="B57" s="18"/>
      <c r="C57" s="18"/>
      <c r="D57" s="19"/>
      <c r="E57" s="20"/>
      <c r="F57" s="21"/>
      <c r="G57" s="19"/>
      <c r="H57" s="25"/>
      <c r="I57" s="23"/>
      <c r="J57" s="24"/>
      <c r="K57" s="24"/>
    </row>
    <row r="58" spans="1:6" ht="13.5" thickBot="1">
      <c r="A58" s="157" t="s">
        <v>402</v>
      </c>
      <c r="B58" s="45"/>
      <c r="C58" s="45"/>
      <c r="D58" s="9"/>
      <c r="E58" s="66" t="s">
        <v>456</v>
      </c>
      <c r="F58" s="66" t="s">
        <v>102</v>
      </c>
    </row>
    <row r="59" spans="1:27" s="1" customFormat="1" ht="15.75" thickBot="1">
      <c r="A59" s="205" t="s">
        <v>401</v>
      </c>
      <c r="B59" s="206"/>
      <c r="C59" s="205"/>
      <c r="D59" s="205"/>
      <c r="E59" s="205"/>
      <c r="F59" s="17"/>
      <c r="G59" s="17"/>
      <c r="H59" s="242" t="s">
        <v>92</v>
      </c>
      <c r="I59" s="17"/>
      <c r="J59" s="17"/>
      <c r="L59" s="17"/>
      <c r="M59" s="307" t="s">
        <v>129</v>
      </c>
      <c r="N59" s="307"/>
      <c r="O59" s="307"/>
      <c r="P59" s="307" t="s">
        <v>130</v>
      </c>
      <c r="Q59" s="307"/>
      <c r="R59" s="307"/>
      <c r="S59" s="307" t="s">
        <v>441</v>
      </c>
      <c r="T59" s="307"/>
      <c r="U59" s="307"/>
      <c r="V59" s="307" t="s">
        <v>131</v>
      </c>
      <c r="W59" s="307"/>
      <c r="X59" s="307"/>
      <c r="Y59" s="307" t="s">
        <v>132</v>
      </c>
      <c r="Z59" s="307"/>
      <c r="AA59" s="307"/>
    </row>
    <row r="60" spans="1:27" s="4" customFormat="1" ht="26.25" customHeight="1" thickBot="1">
      <c r="A60" s="207" t="s">
        <v>88</v>
      </c>
      <c r="B60" s="261" t="s">
        <v>319</v>
      </c>
      <c r="C60" s="261" t="s">
        <v>90</v>
      </c>
      <c r="D60" s="261" t="s">
        <v>91</v>
      </c>
      <c r="E60" s="261" t="s">
        <v>93</v>
      </c>
      <c r="F60" s="262" t="s">
        <v>245</v>
      </c>
      <c r="G60" s="261" t="s">
        <v>261</v>
      </c>
      <c r="H60" s="263"/>
      <c r="I60" s="261" t="s">
        <v>134</v>
      </c>
      <c r="J60" s="261" t="s">
        <v>262</v>
      </c>
      <c r="K60" s="261" t="s">
        <v>322</v>
      </c>
      <c r="L60" s="208" t="s">
        <v>320</v>
      </c>
      <c r="M60" s="255" t="s">
        <v>38</v>
      </c>
      <c r="N60" s="244">
        <v>125</v>
      </c>
      <c r="O60" s="244" t="s">
        <v>403</v>
      </c>
      <c r="P60" s="245" t="s">
        <v>209</v>
      </c>
      <c r="Q60" s="245">
        <v>188</v>
      </c>
      <c r="R60" s="245" t="s">
        <v>419</v>
      </c>
      <c r="S60" s="247" t="s">
        <v>209</v>
      </c>
      <c r="T60" s="247">
        <v>212</v>
      </c>
      <c r="U60" s="247" t="s">
        <v>435</v>
      </c>
      <c r="V60" s="71"/>
      <c r="W60" s="73"/>
      <c r="X60" s="72"/>
      <c r="Y60" s="308"/>
      <c r="Z60" s="309"/>
      <c r="AA60" s="310"/>
    </row>
    <row r="61" spans="1:28" s="47" customFormat="1" ht="27" customHeight="1" thickBot="1">
      <c r="A61" s="264">
        <v>1</v>
      </c>
      <c r="B61" s="153">
        <v>79</v>
      </c>
      <c r="C61" s="153" t="s">
        <v>38</v>
      </c>
      <c r="D61" s="153">
        <v>865</v>
      </c>
      <c r="E61" s="153" t="s">
        <v>32</v>
      </c>
      <c r="F61" s="248" t="s">
        <v>5</v>
      </c>
      <c r="G61" s="153" t="s">
        <v>442</v>
      </c>
      <c r="H61" s="248" t="s">
        <v>394</v>
      </c>
      <c r="I61" s="153">
        <v>106</v>
      </c>
      <c r="J61" s="153" t="s">
        <v>443</v>
      </c>
      <c r="K61" s="249">
        <v>208</v>
      </c>
      <c r="L61" s="258">
        <v>1</v>
      </c>
      <c r="M61" s="255" t="s">
        <v>183</v>
      </c>
      <c r="N61" s="244">
        <v>145</v>
      </c>
      <c r="O61" s="244" t="s">
        <v>404</v>
      </c>
      <c r="P61" s="245" t="s">
        <v>127</v>
      </c>
      <c r="Q61" s="245">
        <v>192</v>
      </c>
      <c r="R61" s="245" t="s">
        <v>420</v>
      </c>
      <c r="S61" s="247" t="s">
        <v>127</v>
      </c>
      <c r="T61" s="247">
        <v>215</v>
      </c>
      <c r="U61" s="247" t="s">
        <v>436</v>
      </c>
      <c r="V61" s="71"/>
      <c r="W61" s="73"/>
      <c r="X61" s="72"/>
      <c r="Y61" s="58"/>
      <c r="Z61" s="58"/>
      <c r="AA61" s="58"/>
      <c r="AB61" s="55"/>
    </row>
    <row r="62" spans="1:28" s="47" customFormat="1" ht="25.5" customHeight="1" thickBot="1">
      <c r="A62" s="264">
        <v>2</v>
      </c>
      <c r="B62" s="153">
        <v>459</v>
      </c>
      <c r="C62" s="153" t="s">
        <v>127</v>
      </c>
      <c r="D62" s="153">
        <v>1054</v>
      </c>
      <c r="E62" s="153" t="s">
        <v>6</v>
      </c>
      <c r="F62" s="248" t="s">
        <v>215</v>
      </c>
      <c r="G62" s="153" t="s">
        <v>444</v>
      </c>
      <c r="H62" s="248" t="s">
        <v>331</v>
      </c>
      <c r="I62" s="153">
        <v>103</v>
      </c>
      <c r="J62" s="153" t="s">
        <v>445</v>
      </c>
      <c r="K62" s="249">
        <v>217</v>
      </c>
      <c r="L62" s="258">
        <v>2</v>
      </c>
      <c r="M62" s="255" t="s">
        <v>127</v>
      </c>
      <c r="N62" s="244">
        <v>161</v>
      </c>
      <c r="O62" s="244" t="s">
        <v>405</v>
      </c>
      <c r="P62" s="245" t="s">
        <v>183</v>
      </c>
      <c r="Q62" s="245">
        <v>196</v>
      </c>
      <c r="R62" s="245" t="s">
        <v>421</v>
      </c>
      <c r="S62" s="247" t="s">
        <v>38</v>
      </c>
      <c r="T62" s="247">
        <v>246</v>
      </c>
      <c r="U62" s="247" t="s">
        <v>437</v>
      </c>
      <c r="V62" s="71"/>
      <c r="W62" s="73"/>
      <c r="X62" s="72"/>
      <c r="Y62" s="58"/>
      <c r="Z62" s="58"/>
      <c r="AA62" s="58"/>
      <c r="AB62" s="55"/>
    </row>
    <row r="63" spans="1:28" s="47" customFormat="1" ht="25.5" customHeight="1" thickBot="1">
      <c r="A63" s="264">
        <v>3</v>
      </c>
      <c r="B63" s="153">
        <v>94</v>
      </c>
      <c r="C63" s="153" t="s">
        <v>183</v>
      </c>
      <c r="D63" s="153">
        <v>1361</v>
      </c>
      <c r="E63" s="153" t="s">
        <v>6</v>
      </c>
      <c r="F63" s="250" t="s">
        <v>115</v>
      </c>
      <c r="G63" s="153" t="s">
        <v>446</v>
      </c>
      <c r="H63" s="250" t="s">
        <v>389</v>
      </c>
      <c r="I63" s="153">
        <v>103</v>
      </c>
      <c r="J63" s="153" t="s">
        <v>447</v>
      </c>
      <c r="K63" s="249">
        <v>218</v>
      </c>
      <c r="L63" s="258">
        <v>3</v>
      </c>
      <c r="M63" s="255" t="s">
        <v>209</v>
      </c>
      <c r="N63" s="244">
        <v>169</v>
      </c>
      <c r="O63" s="244" t="s">
        <v>406</v>
      </c>
      <c r="P63" s="245" t="s">
        <v>38</v>
      </c>
      <c r="Q63" s="245">
        <v>255</v>
      </c>
      <c r="R63" s="245" t="s">
        <v>422</v>
      </c>
      <c r="S63" s="247" t="s">
        <v>183</v>
      </c>
      <c r="T63" s="247">
        <v>256</v>
      </c>
      <c r="U63" s="247" t="s">
        <v>438</v>
      </c>
      <c r="V63" s="71"/>
      <c r="W63" s="73"/>
      <c r="X63" s="72"/>
      <c r="Y63" s="58"/>
      <c r="Z63" s="58"/>
      <c r="AA63" s="58"/>
      <c r="AB63" s="55"/>
    </row>
    <row r="64" spans="1:29" s="49" customFormat="1" ht="26.25" customHeight="1" thickBot="1">
      <c r="A64" s="264">
        <v>4</v>
      </c>
      <c r="B64" s="153">
        <v>240</v>
      </c>
      <c r="C64" s="153" t="s">
        <v>209</v>
      </c>
      <c r="D64" s="153">
        <v>1538</v>
      </c>
      <c r="E64" s="153" t="s">
        <v>0</v>
      </c>
      <c r="F64" s="248" t="s">
        <v>218</v>
      </c>
      <c r="G64" s="153" t="s">
        <v>448</v>
      </c>
      <c r="H64" s="248" t="s">
        <v>392</v>
      </c>
      <c r="I64" s="153">
        <v>103</v>
      </c>
      <c r="J64" s="153" t="s">
        <v>449</v>
      </c>
      <c r="K64" s="249">
        <v>219</v>
      </c>
      <c r="L64" s="258">
        <v>4</v>
      </c>
      <c r="M64" s="255" t="s">
        <v>30</v>
      </c>
      <c r="N64" s="244">
        <v>230</v>
      </c>
      <c r="O64" s="244" t="s">
        <v>407</v>
      </c>
      <c r="P64" s="245" t="s">
        <v>111</v>
      </c>
      <c r="Q64" s="245">
        <v>303</v>
      </c>
      <c r="R64" s="245" t="s">
        <v>423</v>
      </c>
      <c r="S64" s="247" t="s">
        <v>2</v>
      </c>
      <c r="T64" s="247">
        <v>325</v>
      </c>
      <c r="U64" s="247" t="s">
        <v>439</v>
      </c>
      <c r="V64" s="71"/>
      <c r="W64" s="73"/>
      <c r="X64" s="72"/>
      <c r="Y64" s="58"/>
      <c r="Z64" s="58"/>
      <c r="AA64" s="58"/>
      <c r="AB64" s="55"/>
      <c r="AC64" s="48"/>
    </row>
    <row r="65" spans="1:29" s="49" customFormat="1" ht="26.25" customHeight="1" thickBot="1">
      <c r="A65" s="265" t="s">
        <v>450</v>
      </c>
      <c r="B65" s="209">
        <v>391</v>
      </c>
      <c r="C65" s="209" t="s">
        <v>39</v>
      </c>
      <c r="D65" s="209">
        <v>957</v>
      </c>
      <c r="E65" s="209" t="s">
        <v>0</v>
      </c>
      <c r="F65" s="210" t="s">
        <v>333</v>
      </c>
      <c r="G65" s="209" t="s">
        <v>452</v>
      </c>
      <c r="H65" s="209" t="s">
        <v>451</v>
      </c>
      <c r="I65" s="209">
        <v>103</v>
      </c>
      <c r="J65" s="209" t="s">
        <v>453</v>
      </c>
      <c r="K65" s="213">
        <v>249</v>
      </c>
      <c r="L65" s="269">
        <v>23</v>
      </c>
      <c r="M65" s="255" t="s">
        <v>157</v>
      </c>
      <c r="N65" s="244">
        <v>273</v>
      </c>
      <c r="O65" s="244" t="s">
        <v>408</v>
      </c>
      <c r="P65" s="245" t="s">
        <v>157</v>
      </c>
      <c r="Q65" s="245">
        <v>311</v>
      </c>
      <c r="R65" s="245" t="s">
        <v>424</v>
      </c>
      <c r="S65" s="247" t="s">
        <v>184</v>
      </c>
      <c r="T65" s="247">
        <v>367</v>
      </c>
      <c r="U65" s="247" t="s">
        <v>440</v>
      </c>
      <c r="V65" s="71"/>
      <c r="W65" s="73"/>
      <c r="X65" s="72"/>
      <c r="Y65" s="58"/>
      <c r="Z65" s="58"/>
      <c r="AA65" s="58"/>
      <c r="AB65" s="55"/>
      <c r="AC65" s="48"/>
    </row>
    <row r="66" spans="1:29" s="51" customFormat="1" ht="26.25" customHeight="1" thickBot="1">
      <c r="A66" s="266">
        <v>5</v>
      </c>
      <c r="B66" s="251">
        <v>80</v>
      </c>
      <c r="C66" s="251" t="s">
        <v>4</v>
      </c>
      <c r="D66" s="251">
        <v>744</v>
      </c>
      <c r="E66" s="251" t="s">
        <v>0</v>
      </c>
      <c r="F66" s="254" t="s">
        <v>385</v>
      </c>
      <c r="G66" s="252"/>
      <c r="H66" s="254" t="s">
        <v>386</v>
      </c>
      <c r="I66" s="251">
        <v>108</v>
      </c>
      <c r="J66" s="253"/>
      <c r="K66" s="251" t="s">
        <v>57</v>
      </c>
      <c r="L66" s="259">
        <v>17</v>
      </c>
      <c r="M66" s="255" t="s">
        <v>111</v>
      </c>
      <c r="N66" s="244">
        <v>279</v>
      </c>
      <c r="O66" s="244" t="s">
        <v>409</v>
      </c>
      <c r="P66" s="245" t="s">
        <v>30</v>
      </c>
      <c r="Q66" s="245">
        <v>346</v>
      </c>
      <c r="R66" s="245" t="s">
        <v>425</v>
      </c>
      <c r="S66" s="58"/>
      <c r="T66" s="58"/>
      <c r="U66" s="58"/>
      <c r="V66" s="56"/>
      <c r="W66" s="58"/>
      <c r="X66" s="246"/>
      <c r="Y66" s="58"/>
      <c r="Z66" s="58"/>
      <c r="AA66" s="58"/>
      <c r="AB66" s="55"/>
      <c r="AC66" s="50"/>
    </row>
    <row r="67" spans="1:28" s="47" customFormat="1" ht="26.25" customHeight="1" thickBot="1">
      <c r="A67" s="266">
        <v>5</v>
      </c>
      <c r="B67" s="251">
        <v>186</v>
      </c>
      <c r="C67" s="251" t="s">
        <v>157</v>
      </c>
      <c r="D67" s="251">
        <v>1374</v>
      </c>
      <c r="E67" s="251" t="s">
        <v>6</v>
      </c>
      <c r="F67" s="254" t="s">
        <v>295</v>
      </c>
      <c r="G67" s="252"/>
      <c r="H67" s="254" t="s">
        <v>383</v>
      </c>
      <c r="I67" s="251">
        <v>103</v>
      </c>
      <c r="J67" s="253"/>
      <c r="K67" s="251" t="s">
        <v>57</v>
      </c>
      <c r="L67" s="259">
        <v>17</v>
      </c>
      <c r="M67" s="255" t="s">
        <v>84</v>
      </c>
      <c r="N67" s="244">
        <v>305</v>
      </c>
      <c r="O67" s="244" t="s">
        <v>410</v>
      </c>
      <c r="P67" s="245" t="s">
        <v>2</v>
      </c>
      <c r="Q67" s="245">
        <v>360</v>
      </c>
      <c r="R67" s="245" t="s">
        <v>426</v>
      </c>
      <c r="S67" s="58"/>
      <c r="T67" s="58"/>
      <c r="U67" s="58"/>
      <c r="V67" s="58"/>
      <c r="W67" s="58"/>
      <c r="X67" s="58"/>
      <c r="Y67" s="58"/>
      <c r="Z67" s="58"/>
      <c r="AA67" s="58"/>
      <c r="AB67" s="55"/>
    </row>
    <row r="68" spans="1:28" s="47" customFormat="1" ht="26.25" customHeight="1" thickBot="1">
      <c r="A68" s="266">
        <v>5</v>
      </c>
      <c r="B68" s="251">
        <v>434</v>
      </c>
      <c r="C68" s="251" t="s">
        <v>2</v>
      </c>
      <c r="D68" s="251">
        <v>658</v>
      </c>
      <c r="E68" s="251" t="s">
        <v>6</v>
      </c>
      <c r="F68" s="254" t="s">
        <v>34</v>
      </c>
      <c r="G68" s="252"/>
      <c r="H68" s="254" t="s">
        <v>391</v>
      </c>
      <c r="I68" s="251">
        <v>108</v>
      </c>
      <c r="J68" s="253"/>
      <c r="K68" s="251" t="s">
        <v>57</v>
      </c>
      <c r="L68" s="259">
        <v>17</v>
      </c>
      <c r="M68" s="255" t="s">
        <v>269</v>
      </c>
      <c r="N68" s="244">
        <v>316</v>
      </c>
      <c r="O68" s="244" t="s">
        <v>411</v>
      </c>
      <c r="P68" s="245" t="s">
        <v>387</v>
      </c>
      <c r="Q68" s="245">
        <v>398</v>
      </c>
      <c r="R68" s="245" t="s">
        <v>427</v>
      </c>
      <c r="S68" s="58"/>
      <c r="T68" s="58"/>
      <c r="U68" s="58"/>
      <c r="V68" s="58"/>
      <c r="W68" s="58"/>
      <c r="X68" s="58"/>
      <c r="Y68" s="58"/>
      <c r="Z68" s="58"/>
      <c r="AA68" s="58"/>
      <c r="AB68" s="55"/>
    </row>
    <row r="69" spans="1:28" s="47" customFormat="1" ht="26.25" customHeight="1" thickBot="1">
      <c r="A69" s="266">
        <v>5</v>
      </c>
      <c r="B69" s="251">
        <v>255</v>
      </c>
      <c r="C69" s="251" t="s">
        <v>325</v>
      </c>
      <c r="D69" s="251">
        <v>1696</v>
      </c>
      <c r="E69" s="251" t="s">
        <v>6</v>
      </c>
      <c r="F69" s="254" t="s">
        <v>24</v>
      </c>
      <c r="G69" s="252"/>
      <c r="H69" s="254" t="s">
        <v>382</v>
      </c>
      <c r="I69" s="251">
        <v>106</v>
      </c>
      <c r="J69" s="253"/>
      <c r="K69" s="251" t="s">
        <v>57</v>
      </c>
      <c r="L69" s="259">
        <v>17</v>
      </c>
      <c r="M69" s="255" t="s">
        <v>2</v>
      </c>
      <c r="N69" s="244">
        <v>324</v>
      </c>
      <c r="O69" s="244" t="s">
        <v>412</v>
      </c>
      <c r="P69" s="245" t="s">
        <v>84</v>
      </c>
      <c r="Q69" s="245">
        <v>407</v>
      </c>
      <c r="R69" s="245" t="s">
        <v>428</v>
      </c>
      <c r="S69" s="58"/>
      <c r="T69" s="58"/>
      <c r="U69" s="58"/>
      <c r="V69" s="58"/>
      <c r="W69" s="58"/>
      <c r="X69" s="58"/>
      <c r="Y69" s="58"/>
      <c r="Z69" s="58"/>
      <c r="AA69" s="58"/>
      <c r="AB69" s="55"/>
    </row>
    <row r="70" spans="1:29" s="53" customFormat="1" ht="25.5" customHeight="1" thickBot="1">
      <c r="A70" s="266">
        <v>5</v>
      </c>
      <c r="B70" s="251">
        <v>265</v>
      </c>
      <c r="C70" s="251" t="s">
        <v>111</v>
      </c>
      <c r="D70" s="251">
        <v>1235</v>
      </c>
      <c r="E70" s="251" t="s">
        <v>6</v>
      </c>
      <c r="F70" s="254" t="s">
        <v>75</v>
      </c>
      <c r="G70" s="252"/>
      <c r="H70" s="254" t="s">
        <v>396</v>
      </c>
      <c r="I70" s="251">
        <v>103</v>
      </c>
      <c r="J70" s="253"/>
      <c r="K70" s="251" t="s">
        <v>57</v>
      </c>
      <c r="L70" s="259">
        <v>17</v>
      </c>
      <c r="M70" s="255" t="s">
        <v>387</v>
      </c>
      <c r="N70" s="244">
        <v>351</v>
      </c>
      <c r="O70" s="244" t="s">
        <v>413</v>
      </c>
      <c r="P70" s="245" t="s">
        <v>269</v>
      </c>
      <c r="Q70" s="245">
        <v>410</v>
      </c>
      <c r="R70" s="245" t="s">
        <v>429</v>
      </c>
      <c r="S70" s="58"/>
      <c r="T70" s="58"/>
      <c r="U70" s="58"/>
      <c r="V70" s="58"/>
      <c r="W70" s="58"/>
      <c r="X70" s="58"/>
      <c r="Y70" s="58"/>
      <c r="Z70" s="58"/>
      <c r="AA70" s="58"/>
      <c r="AB70" s="55"/>
      <c r="AC70" s="52"/>
    </row>
    <row r="71" spans="1:27" s="55" customFormat="1" ht="23.25" customHeight="1" thickBot="1">
      <c r="A71" s="266">
        <v>5</v>
      </c>
      <c r="B71" s="251">
        <v>513</v>
      </c>
      <c r="C71" s="251" t="s">
        <v>397</v>
      </c>
      <c r="D71" s="251">
        <v>2601</v>
      </c>
      <c r="E71" s="251" t="s">
        <v>400</v>
      </c>
      <c r="F71" s="254" t="s">
        <v>398</v>
      </c>
      <c r="G71" s="252"/>
      <c r="H71" s="254" t="s">
        <v>399</v>
      </c>
      <c r="I71" s="251">
        <v>108</v>
      </c>
      <c r="J71" s="253"/>
      <c r="K71" s="251" t="s">
        <v>57</v>
      </c>
      <c r="L71" s="259">
        <v>17</v>
      </c>
      <c r="M71" s="255" t="s">
        <v>4</v>
      </c>
      <c r="N71" s="244">
        <v>417</v>
      </c>
      <c r="O71" s="244" t="s">
        <v>414</v>
      </c>
      <c r="P71" s="245" t="s">
        <v>4</v>
      </c>
      <c r="Q71" s="245">
        <v>415</v>
      </c>
      <c r="R71" s="245" t="s">
        <v>430</v>
      </c>
      <c r="S71" s="58"/>
      <c r="T71" s="58"/>
      <c r="U71" s="58"/>
      <c r="V71" s="58"/>
      <c r="W71" s="58"/>
      <c r="X71" s="58"/>
      <c r="Y71" s="58"/>
      <c r="Z71" s="58"/>
      <c r="AA71" s="58"/>
    </row>
    <row r="72" spans="1:27" s="55" customFormat="1" ht="23.25" customHeight="1" thickBot="1">
      <c r="A72" s="266">
        <v>5</v>
      </c>
      <c r="B72" s="251">
        <v>386</v>
      </c>
      <c r="C72" s="251" t="s">
        <v>30</v>
      </c>
      <c r="D72" s="251">
        <v>1223</v>
      </c>
      <c r="E72" s="251" t="s">
        <v>6</v>
      </c>
      <c r="F72" s="254" t="s">
        <v>294</v>
      </c>
      <c r="G72" s="252"/>
      <c r="H72" s="254" t="s">
        <v>395</v>
      </c>
      <c r="I72" s="251">
        <v>108</v>
      </c>
      <c r="J72" s="253"/>
      <c r="K72" s="251" t="s">
        <v>57</v>
      </c>
      <c r="L72" s="259">
        <v>17</v>
      </c>
      <c r="M72" s="255" t="s">
        <v>184</v>
      </c>
      <c r="N72" s="244">
        <v>429</v>
      </c>
      <c r="O72" s="244" t="s">
        <v>415</v>
      </c>
      <c r="P72" s="245" t="s">
        <v>184</v>
      </c>
      <c r="Q72" s="245">
        <v>445</v>
      </c>
      <c r="R72" s="245" t="s">
        <v>431</v>
      </c>
      <c r="S72" s="58"/>
      <c r="T72" s="58"/>
      <c r="U72" s="58"/>
      <c r="V72" s="58"/>
      <c r="W72" s="58"/>
      <c r="X72" s="58"/>
      <c r="Y72" s="58"/>
      <c r="Z72" s="58"/>
      <c r="AA72" s="58"/>
    </row>
    <row r="73" spans="1:27" s="55" customFormat="1" ht="26.25" customHeight="1" thickBot="1">
      <c r="A73" s="266">
        <v>5</v>
      </c>
      <c r="B73" s="251">
        <v>153</v>
      </c>
      <c r="C73" s="251" t="s">
        <v>387</v>
      </c>
      <c r="D73" s="251">
        <v>1076</v>
      </c>
      <c r="E73" s="251" t="s">
        <v>6</v>
      </c>
      <c r="F73" s="254" t="s">
        <v>108</v>
      </c>
      <c r="G73" s="252"/>
      <c r="H73" s="254" t="s">
        <v>388</v>
      </c>
      <c r="I73" s="251">
        <v>103</v>
      </c>
      <c r="J73" s="253"/>
      <c r="K73" s="251" t="s">
        <v>57</v>
      </c>
      <c r="L73" s="259">
        <v>17</v>
      </c>
      <c r="M73" s="255" t="s">
        <v>325</v>
      </c>
      <c r="N73" s="244">
        <v>433</v>
      </c>
      <c r="O73" s="244" t="s">
        <v>416</v>
      </c>
      <c r="P73" s="245" t="s">
        <v>397</v>
      </c>
      <c r="Q73" s="245">
        <v>495</v>
      </c>
      <c r="R73" s="245" t="s">
        <v>432</v>
      </c>
      <c r="S73" s="58"/>
      <c r="T73" s="58"/>
      <c r="U73" s="58"/>
      <c r="V73" s="58"/>
      <c r="W73" s="58"/>
      <c r="X73" s="58"/>
      <c r="Y73" s="58"/>
      <c r="Z73" s="58"/>
      <c r="AA73" s="58"/>
    </row>
    <row r="74" spans="1:27" s="55" customFormat="1" ht="26.25" customHeight="1" thickBot="1">
      <c r="A74" s="266">
        <v>5</v>
      </c>
      <c r="B74" s="251">
        <v>121</v>
      </c>
      <c r="C74" s="251" t="s">
        <v>151</v>
      </c>
      <c r="D74" s="251">
        <v>1287</v>
      </c>
      <c r="E74" s="251" t="s">
        <v>286</v>
      </c>
      <c r="F74" s="254" t="s">
        <v>224</v>
      </c>
      <c r="G74" s="252"/>
      <c r="H74" s="254" t="s">
        <v>390</v>
      </c>
      <c r="I74" s="251">
        <v>104</v>
      </c>
      <c r="J74" s="253"/>
      <c r="K74" s="251" t="s">
        <v>57</v>
      </c>
      <c r="L74" s="259">
        <v>17</v>
      </c>
      <c r="M74" s="255" t="s">
        <v>397</v>
      </c>
      <c r="N74" s="244">
        <v>454</v>
      </c>
      <c r="O74" s="244" t="s">
        <v>417</v>
      </c>
      <c r="P74" s="245" t="s">
        <v>325</v>
      </c>
      <c r="Q74" s="245">
        <v>496</v>
      </c>
      <c r="R74" s="245" t="s">
        <v>433</v>
      </c>
      <c r="S74" s="58"/>
      <c r="T74" s="58"/>
      <c r="U74" s="58"/>
      <c r="V74" s="58"/>
      <c r="W74" s="58"/>
      <c r="X74" s="58"/>
      <c r="Y74" s="58"/>
      <c r="Z74" s="58"/>
      <c r="AA74" s="58"/>
    </row>
    <row r="75" spans="1:27" s="55" customFormat="1" ht="26.25" customHeight="1" thickBot="1">
      <c r="A75" s="266">
        <v>5</v>
      </c>
      <c r="B75" s="251">
        <v>110</v>
      </c>
      <c r="C75" s="251" t="s">
        <v>269</v>
      </c>
      <c r="D75" s="251">
        <v>2600</v>
      </c>
      <c r="E75" s="251" t="s">
        <v>282</v>
      </c>
      <c r="F75" s="254" t="s">
        <v>256</v>
      </c>
      <c r="G75" s="252"/>
      <c r="H75" s="254" t="s">
        <v>307</v>
      </c>
      <c r="I75" s="251">
        <v>108</v>
      </c>
      <c r="J75" s="253"/>
      <c r="K75" s="251" t="s">
        <v>57</v>
      </c>
      <c r="L75" s="259">
        <v>17</v>
      </c>
      <c r="M75" s="255" t="s">
        <v>151</v>
      </c>
      <c r="N75" s="244">
        <v>465</v>
      </c>
      <c r="O75" s="244" t="s">
        <v>418</v>
      </c>
      <c r="P75" s="245" t="s">
        <v>151</v>
      </c>
      <c r="Q75" s="245">
        <v>498</v>
      </c>
      <c r="R75" s="245" t="s">
        <v>434</v>
      </c>
      <c r="S75" s="58"/>
      <c r="T75" s="58"/>
      <c r="U75" s="58"/>
      <c r="V75" s="58"/>
      <c r="W75" s="58"/>
      <c r="X75" s="58"/>
      <c r="Y75" s="58"/>
      <c r="Z75" s="58"/>
      <c r="AA75" s="58"/>
    </row>
    <row r="76" spans="1:27" s="55" customFormat="1" ht="26.25" customHeight="1">
      <c r="A76" s="266">
        <v>5</v>
      </c>
      <c r="B76" s="251">
        <v>417</v>
      </c>
      <c r="C76" s="251" t="s">
        <v>184</v>
      </c>
      <c r="D76" s="251">
        <v>1304</v>
      </c>
      <c r="E76" s="251" t="s">
        <v>122</v>
      </c>
      <c r="F76" s="254" t="s">
        <v>287</v>
      </c>
      <c r="G76" s="252"/>
      <c r="H76" s="254" t="s">
        <v>384</v>
      </c>
      <c r="I76" s="251">
        <v>108</v>
      </c>
      <c r="J76" s="253"/>
      <c r="K76" s="251" t="s">
        <v>57</v>
      </c>
      <c r="L76" s="259">
        <v>17</v>
      </c>
      <c r="M76" s="243"/>
      <c r="N76" s="73"/>
      <c r="O76" s="72"/>
      <c r="P76" s="142"/>
      <c r="Q76" s="143"/>
      <c r="R76" s="144"/>
      <c r="S76" s="58"/>
      <c r="T76" s="58"/>
      <c r="U76" s="58"/>
      <c r="V76" s="58"/>
      <c r="W76" s="58"/>
      <c r="X76" s="58"/>
      <c r="Y76" s="58"/>
      <c r="Z76" s="58"/>
      <c r="AA76" s="58"/>
    </row>
    <row r="77" spans="1:12" ht="25.5">
      <c r="A77" s="267">
        <v>5</v>
      </c>
      <c r="B77" s="251">
        <v>332</v>
      </c>
      <c r="C77" s="251" t="s">
        <v>84</v>
      </c>
      <c r="D77" s="251">
        <v>1064</v>
      </c>
      <c r="E77" s="251" t="s">
        <v>6</v>
      </c>
      <c r="F77" s="254" t="s">
        <v>27</v>
      </c>
      <c r="G77" s="252"/>
      <c r="H77" s="254" t="s">
        <v>393</v>
      </c>
      <c r="I77" s="251">
        <v>108</v>
      </c>
      <c r="J77" s="253"/>
      <c r="K77" s="251" t="s">
        <v>57</v>
      </c>
      <c r="L77" s="260">
        <v>17</v>
      </c>
    </row>
    <row r="78" spans="1:27" s="55" customFormat="1" ht="26.25" customHeight="1">
      <c r="A78" s="268" t="s">
        <v>454</v>
      </c>
      <c r="B78" s="213">
        <v>43</v>
      </c>
      <c r="C78" s="211" t="s">
        <v>324</v>
      </c>
      <c r="D78" s="209">
        <v>726</v>
      </c>
      <c r="E78" s="211" t="s">
        <v>289</v>
      </c>
      <c r="F78" s="212" t="s">
        <v>292</v>
      </c>
      <c r="G78" s="209"/>
      <c r="H78" s="209" t="s">
        <v>455</v>
      </c>
      <c r="I78" s="209">
        <v>108</v>
      </c>
      <c r="J78" s="209"/>
      <c r="K78" s="213" t="s">
        <v>57</v>
      </c>
      <c r="L78" s="270">
        <v>104</v>
      </c>
      <c r="M78" s="243"/>
      <c r="N78" s="73"/>
      <c r="O78" s="72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</row>
    <row r="79" spans="1:27" s="55" customFormat="1" ht="26.25" customHeight="1">
      <c r="A79" s="256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257"/>
      <c r="M79" s="243"/>
      <c r="N79" s="73"/>
      <c r="O79" s="72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</row>
    <row r="80" spans="1:12" s="4" customFormat="1" ht="16.5" thickBot="1">
      <c r="A80" s="154"/>
      <c r="B80" s="148"/>
      <c r="C80" s="149"/>
      <c r="D80" s="104"/>
      <c r="E80" s="149"/>
      <c r="F80" s="43"/>
      <c r="G80" s="150"/>
      <c r="H80" s="151"/>
      <c r="I80" s="151"/>
      <c r="J80" s="152"/>
      <c r="K80" s="152"/>
      <c r="L80" s="31"/>
    </row>
    <row r="81" spans="1:11" s="4" customFormat="1" ht="12.75">
      <c r="A81" s="280"/>
      <c r="B81" s="18"/>
      <c r="C81" s="18"/>
      <c r="D81" s="19"/>
      <c r="E81" s="20"/>
      <c r="F81" s="21"/>
      <c r="G81" s="19"/>
      <c r="H81" s="22"/>
      <c r="I81" s="23"/>
      <c r="J81" s="24"/>
      <c r="K81" s="24"/>
    </row>
    <row r="82" ht="12.75" customHeight="1"/>
    <row r="83" spans="1:6" s="2" customFormat="1" ht="12.75">
      <c r="A83" s="157" t="s">
        <v>368</v>
      </c>
      <c r="B83" s="45"/>
      <c r="C83" s="45"/>
      <c r="D83" s="9"/>
      <c r="E83" s="66" t="s">
        <v>72</v>
      </c>
      <c r="F83" s="66" t="s">
        <v>40</v>
      </c>
    </row>
    <row r="84" ht="12.75" customHeight="1" thickBot="1"/>
    <row r="85" spans="1:11" ht="20.25">
      <c r="A85" s="281"/>
      <c r="B85" s="99"/>
      <c r="C85" s="100" t="s">
        <v>58</v>
      </c>
      <c r="D85" s="101"/>
      <c r="E85" s="102"/>
      <c r="F85" s="103"/>
      <c r="G85" s="101" t="s">
        <v>99</v>
      </c>
      <c r="H85" s="105">
        <v>11</v>
      </c>
      <c r="I85" s="282" t="s">
        <v>51</v>
      </c>
      <c r="J85" s="106"/>
      <c r="K85" s="30"/>
    </row>
    <row r="86" spans="1:12" ht="12.75">
      <c r="A86" s="311" t="s">
        <v>259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</row>
    <row r="87" spans="1:12" ht="30">
      <c r="A87" s="190" t="s">
        <v>88</v>
      </c>
      <c r="B87" s="190" t="s">
        <v>260</v>
      </c>
      <c r="C87" s="190" t="s">
        <v>90</v>
      </c>
      <c r="D87" s="190" t="s">
        <v>227</v>
      </c>
      <c r="E87" s="190" t="s">
        <v>91</v>
      </c>
      <c r="F87" s="190" t="s">
        <v>245</v>
      </c>
      <c r="G87" s="190" t="s">
        <v>93</v>
      </c>
      <c r="H87" s="190" t="s">
        <v>92</v>
      </c>
      <c r="I87" s="190" t="s">
        <v>134</v>
      </c>
      <c r="J87" s="190" t="s">
        <v>261</v>
      </c>
      <c r="K87" s="190" t="s">
        <v>262</v>
      </c>
      <c r="L87" s="190" t="s">
        <v>263</v>
      </c>
    </row>
    <row r="88" spans="1:12" ht="28.5">
      <c r="A88" s="191">
        <v>1</v>
      </c>
      <c r="B88" s="191" t="s">
        <v>264</v>
      </c>
      <c r="C88" s="191" t="s">
        <v>209</v>
      </c>
      <c r="D88" s="191" t="s">
        <v>232</v>
      </c>
      <c r="E88" s="193">
        <v>1538</v>
      </c>
      <c r="F88" s="193" t="s">
        <v>275</v>
      </c>
      <c r="G88" s="191" t="s">
        <v>0</v>
      </c>
      <c r="H88" s="193" t="s">
        <v>369</v>
      </c>
      <c r="I88" s="190">
        <v>103</v>
      </c>
      <c r="J88" s="240">
        <v>0.629988425925926</v>
      </c>
      <c r="K88" s="240">
        <v>0.2341550925925926</v>
      </c>
      <c r="L88" s="240">
        <f aca="true" t="shared" si="0" ref="L88:L98">K88</f>
        <v>0.2341550925925926</v>
      </c>
    </row>
    <row r="89" spans="1:12" ht="15">
      <c r="A89" s="191">
        <v>2</v>
      </c>
      <c r="B89" s="191" t="s">
        <v>264</v>
      </c>
      <c r="C89" s="191" t="s">
        <v>253</v>
      </c>
      <c r="D89" s="191" t="s">
        <v>232</v>
      </c>
      <c r="E89" s="191">
        <v>51</v>
      </c>
      <c r="F89" s="191" t="s">
        <v>254</v>
      </c>
      <c r="G89" s="191" t="s">
        <v>0</v>
      </c>
      <c r="H89" s="192" t="s">
        <v>370</v>
      </c>
      <c r="I89" s="190">
        <v>103</v>
      </c>
      <c r="J89" s="240">
        <v>0.6314930555555556</v>
      </c>
      <c r="K89" s="240">
        <v>0.23565972222222223</v>
      </c>
      <c r="L89" s="240">
        <f t="shared" si="0"/>
        <v>0.23565972222222223</v>
      </c>
    </row>
    <row r="90" spans="1:12" s="4" customFormat="1" ht="15">
      <c r="A90" s="191">
        <v>3</v>
      </c>
      <c r="B90" s="191" t="s">
        <v>264</v>
      </c>
      <c r="C90" s="191" t="s">
        <v>84</v>
      </c>
      <c r="D90" s="191" t="s">
        <v>232</v>
      </c>
      <c r="E90" s="191">
        <v>1064</v>
      </c>
      <c r="F90" s="191" t="s">
        <v>27</v>
      </c>
      <c r="G90" s="191" t="s">
        <v>6</v>
      </c>
      <c r="H90" s="193" t="s">
        <v>371</v>
      </c>
      <c r="I90" s="190">
        <v>108</v>
      </c>
      <c r="J90" s="240">
        <v>0.6325347222222223</v>
      </c>
      <c r="K90" s="240">
        <v>0.2367013888888889</v>
      </c>
      <c r="L90" s="240">
        <f t="shared" si="0"/>
        <v>0.2367013888888889</v>
      </c>
    </row>
    <row r="91" spans="1:12" s="4" customFormat="1" ht="15">
      <c r="A91" s="191">
        <v>4</v>
      </c>
      <c r="B91" s="191" t="s">
        <v>264</v>
      </c>
      <c r="C91" s="193" t="s">
        <v>183</v>
      </c>
      <c r="D91" s="191" t="s">
        <v>232</v>
      </c>
      <c r="E91" s="191">
        <v>1361</v>
      </c>
      <c r="F91" s="191" t="s">
        <v>115</v>
      </c>
      <c r="G91" s="191" t="s">
        <v>6</v>
      </c>
      <c r="H91" s="193" t="s">
        <v>304</v>
      </c>
      <c r="I91" s="190">
        <v>103</v>
      </c>
      <c r="J91" s="240">
        <v>0.6331018518518519</v>
      </c>
      <c r="K91" s="240">
        <v>0.23726851851851852</v>
      </c>
      <c r="L91" s="240">
        <f t="shared" si="0"/>
        <v>0.23726851851851852</v>
      </c>
    </row>
    <row r="92" spans="1:12" s="4" customFormat="1" ht="28.5">
      <c r="A92" s="191">
        <v>5</v>
      </c>
      <c r="B92" s="191" t="s">
        <v>264</v>
      </c>
      <c r="C92" s="191" t="s">
        <v>127</v>
      </c>
      <c r="D92" s="191" t="s">
        <v>232</v>
      </c>
      <c r="E92" s="191">
        <v>1054</v>
      </c>
      <c r="F92" s="191" t="s">
        <v>108</v>
      </c>
      <c r="G92" s="191" t="s">
        <v>6</v>
      </c>
      <c r="H92" s="193" t="s">
        <v>372</v>
      </c>
      <c r="I92" s="190">
        <v>103</v>
      </c>
      <c r="J92" s="240">
        <v>0.6346990740740741</v>
      </c>
      <c r="K92" s="240">
        <v>0.23886574074074074</v>
      </c>
      <c r="L92" s="240">
        <f t="shared" si="0"/>
        <v>0.23886574074074074</v>
      </c>
    </row>
    <row r="93" spans="1:12" s="1" customFormat="1" ht="15">
      <c r="A93" s="191">
        <v>6</v>
      </c>
      <c r="B93" s="191" t="s">
        <v>264</v>
      </c>
      <c r="C93" s="204" t="s">
        <v>22</v>
      </c>
      <c r="D93" s="204" t="s">
        <v>232</v>
      </c>
      <c r="E93" s="204">
        <v>1223</v>
      </c>
      <c r="F93" s="191" t="s">
        <v>1</v>
      </c>
      <c r="G93" s="191" t="s">
        <v>6</v>
      </c>
      <c r="H93" s="193" t="s">
        <v>373</v>
      </c>
      <c r="I93" s="190">
        <v>108</v>
      </c>
      <c r="J93" s="240">
        <v>0.6351041666666667</v>
      </c>
      <c r="K93" s="240">
        <v>0.23927083333333332</v>
      </c>
      <c r="L93" s="240">
        <f t="shared" si="0"/>
        <v>0.23927083333333332</v>
      </c>
    </row>
    <row r="94" spans="1:41" s="4" customFormat="1" ht="15">
      <c r="A94" s="191">
        <v>7</v>
      </c>
      <c r="B94" s="191" t="s">
        <v>264</v>
      </c>
      <c r="C94" s="191" t="s">
        <v>157</v>
      </c>
      <c r="D94" s="191" t="s">
        <v>232</v>
      </c>
      <c r="E94" s="191">
        <v>1374</v>
      </c>
      <c r="F94" s="191" t="s">
        <v>78</v>
      </c>
      <c r="G94" s="191" t="s">
        <v>6</v>
      </c>
      <c r="H94" s="193" t="s">
        <v>374</v>
      </c>
      <c r="I94" s="190">
        <v>103</v>
      </c>
      <c r="J94" s="240">
        <v>0.6361342592592593</v>
      </c>
      <c r="K94" s="240">
        <v>0.24030092592592592</v>
      </c>
      <c r="L94" s="240">
        <f t="shared" si="0"/>
        <v>0.24030092592592592</v>
      </c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</row>
    <row r="95" spans="1:41" s="4" customFormat="1" ht="29.25" customHeight="1">
      <c r="A95" s="191">
        <v>8</v>
      </c>
      <c r="B95" s="191" t="s">
        <v>264</v>
      </c>
      <c r="C95" s="191" t="s">
        <v>268</v>
      </c>
      <c r="D95" s="191" t="s">
        <v>232</v>
      </c>
      <c r="E95" s="191">
        <v>1544</v>
      </c>
      <c r="F95" s="191" t="s">
        <v>126</v>
      </c>
      <c r="G95" s="191" t="s">
        <v>6</v>
      </c>
      <c r="H95" s="193" t="s">
        <v>375</v>
      </c>
      <c r="I95" s="190">
        <v>103</v>
      </c>
      <c r="J95" s="240">
        <v>0.6385532407407407</v>
      </c>
      <c r="K95" s="240">
        <v>0.24271990740740743</v>
      </c>
      <c r="L95" s="240">
        <f t="shared" si="0"/>
        <v>0.24271990740740743</v>
      </c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</row>
    <row r="96" spans="1:41" s="4" customFormat="1" ht="29.25" customHeight="1">
      <c r="A96" s="191">
        <v>9</v>
      </c>
      <c r="B96" s="191" t="s">
        <v>264</v>
      </c>
      <c r="C96" s="191" t="s">
        <v>111</v>
      </c>
      <c r="D96" s="191" t="s">
        <v>232</v>
      </c>
      <c r="E96" s="191">
        <v>1235</v>
      </c>
      <c r="F96" s="191" t="s">
        <v>318</v>
      </c>
      <c r="G96" s="191" t="s">
        <v>6</v>
      </c>
      <c r="H96" s="193" t="s">
        <v>376</v>
      </c>
      <c r="I96" s="190">
        <v>103</v>
      </c>
      <c r="J96" s="240">
        <v>0.6397685185185186</v>
      </c>
      <c r="K96" s="240">
        <v>0.2439351851851852</v>
      </c>
      <c r="L96" s="240">
        <f t="shared" si="0"/>
        <v>0.2439351851851852</v>
      </c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</row>
    <row r="97" spans="1:41" s="4" customFormat="1" ht="30" customHeight="1">
      <c r="A97" s="191">
        <v>10</v>
      </c>
      <c r="B97" s="191" t="s">
        <v>264</v>
      </c>
      <c r="C97" s="191" t="s">
        <v>38</v>
      </c>
      <c r="D97" s="191" t="s">
        <v>232</v>
      </c>
      <c r="E97" s="191">
        <v>865</v>
      </c>
      <c r="F97" s="191" t="s">
        <v>5</v>
      </c>
      <c r="G97" s="191" t="s">
        <v>32</v>
      </c>
      <c r="H97" s="193" t="s">
        <v>381</v>
      </c>
      <c r="I97" s="190">
        <v>106</v>
      </c>
      <c r="J97" s="240">
        <v>0.6414351851851852</v>
      </c>
      <c r="K97" s="240">
        <v>0.24560185185185182</v>
      </c>
      <c r="L97" s="240">
        <f t="shared" si="0"/>
        <v>0.24560185185185182</v>
      </c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</row>
    <row r="98" spans="1:41" s="4" customFormat="1" ht="30" customHeight="1">
      <c r="A98" s="191">
        <v>11</v>
      </c>
      <c r="B98" s="191" t="s">
        <v>264</v>
      </c>
      <c r="C98" s="191" t="s">
        <v>184</v>
      </c>
      <c r="D98" s="191" t="s">
        <v>232</v>
      </c>
      <c r="E98" s="191">
        <v>1304</v>
      </c>
      <c r="F98" s="191" t="s">
        <v>287</v>
      </c>
      <c r="G98" s="191" t="s">
        <v>122</v>
      </c>
      <c r="H98" s="193" t="s">
        <v>317</v>
      </c>
      <c r="I98" s="190">
        <v>108</v>
      </c>
      <c r="J98" s="240">
        <v>0.6724305555555555</v>
      </c>
      <c r="K98" s="240">
        <v>0.2765972222222222</v>
      </c>
      <c r="L98" s="240">
        <f t="shared" si="0"/>
        <v>0.2765972222222222</v>
      </c>
      <c r="M98" s="241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</row>
    <row r="99" spans="1:41" s="4" customFormat="1" ht="15.75" customHeight="1">
      <c r="A99" s="8"/>
      <c r="B99" s="191"/>
      <c r="C99" s="193"/>
      <c r="D99" s="191"/>
      <c r="E99" s="191"/>
      <c r="F99" s="191"/>
      <c r="G99" s="191"/>
      <c r="H99" s="193"/>
      <c r="I99" s="190"/>
      <c r="J99" s="8"/>
      <c r="K99" s="8"/>
      <c r="L99" s="8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</row>
    <row r="100" spans="2:41" s="4" customFormat="1" ht="15.75" customHeight="1">
      <c r="B100" s="130"/>
      <c r="D100" s="61"/>
      <c r="F100" s="18"/>
      <c r="G100" s="131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</row>
    <row r="101" spans="1:6" ht="13.5" customHeight="1">
      <c r="A101" s="157" t="s">
        <v>60</v>
      </c>
      <c r="B101" s="45"/>
      <c r="C101" s="45" t="s">
        <v>354</v>
      </c>
      <c r="D101" s="9" t="s">
        <v>327</v>
      </c>
      <c r="E101" s="66" t="s">
        <v>52</v>
      </c>
      <c r="F101" s="66"/>
    </row>
    <row r="102" spans="1:5" s="1" customFormat="1" ht="15.75">
      <c r="A102" s="26" t="s">
        <v>87</v>
      </c>
      <c r="B102" s="77"/>
      <c r="C102" s="77"/>
      <c r="E102" s="78" t="s">
        <v>328</v>
      </c>
    </row>
    <row r="103" spans="1:16" ht="29.25" thickBot="1">
      <c r="A103" s="313" t="s">
        <v>234</v>
      </c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</row>
    <row r="104" spans="1:16" ht="21">
      <c r="A104" s="314" t="s">
        <v>235</v>
      </c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</row>
    <row r="105" spans="1:16" s="109" customFormat="1" ht="15">
      <c r="A105" s="217" t="s">
        <v>236</v>
      </c>
      <c r="B105" s="218" t="s">
        <v>237</v>
      </c>
      <c r="C105" s="217" t="s">
        <v>238</v>
      </c>
      <c r="D105" s="218" t="s">
        <v>239</v>
      </c>
      <c r="E105" s="218" t="s">
        <v>240</v>
      </c>
      <c r="F105" s="218" t="s">
        <v>241</v>
      </c>
      <c r="G105" s="217" t="s">
        <v>94</v>
      </c>
      <c r="H105" s="217" t="s">
        <v>95</v>
      </c>
      <c r="I105" s="217" t="s">
        <v>135</v>
      </c>
      <c r="J105" s="217" t="s">
        <v>145</v>
      </c>
      <c r="K105" s="217" t="s">
        <v>146</v>
      </c>
      <c r="L105" s="217" t="s">
        <v>147</v>
      </c>
      <c r="M105" s="217" t="s">
        <v>242</v>
      </c>
      <c r="N105" s="217" t="s">
        <v>96</v>
      </c>
      <c r="O105" s="121"/>
      <c r="P105" s="121"/>
    </row>
    <row r="106" spans="1:16" s="109" customFormat="1" ht="30" customHeight="1">
      <c r="A106" s="112" t="s">
        <v>136</v>
      </c>
      <c r="B106" s="112" t="s">
        <v>30</v>
      </c>
      <c r="C106" s="112">
        <v>1223</v>
      </c>
      <c r="D106" s="112" t="s">
        <v>265</v>
      </c>
      <c r="E106" s="112" t="s">
        <v>216</v>
      </c>
      <c r="F106" s="219" t="s">
        <v>355</v>
      </c>
      <c r="G106" s="112" t="s">
        <v>45</v>
      </c>
      <c r="H106" s="112" t="s">
        <v>45</v>
      </c>
      <c r="I106" s="112" t="s">
        <v>272</v>
      </c>
      <c r="J106" s="112" t="s">
        <v>45</v>
      </c>
      <c r="K106" s="112" t="s">
        <v>45</v>
      </c>
      <c r="L106" s="112" t="s">
        <v>45</v>
      </c>
      <c r="M106" s="112" t="s">
        <v>63</v>
      </c>
      <c r="N106" s="112" t="s">
        <v>48</v>
      </c>
      <c r="O106" s="216"/>
      <c r="P106" s="121"/>
    </row>
    <row r="107" spans="1:16" s="109" customFormat="1" ht="30" customHeight="1">
      <c r="A107" s="112" t="s">
        <v>138</v>
      </c>
      <c r="B107" s="112" t="s">
        <v>209</v>
      </c>
      <c r="C107" s="112">
        <v>1538</v>
      </c>
      <c r="D107" s="112" t="s">
        <v>267</v>
      </c>
      <c r="E107" s="112" t="s">
        <v>218</v>
      </c>
      <c r="F107" s="219" t="s">
        <v>356</v>
      </c>
      <c r="G107" s="112" t="s">
        <v>44</v>
      </c>
      <c r="H107" s="112" t="s">
        <v>276</v>
      </c>
      <c r="I107" s="112" t="s">
        <v>45</v>
      </c>
      <c r="J107" s="112" t="s">
        <v>46</v>
      </c>
      <c r="K107" s="112" t="s">
        <v>46</v>
      </c>
      <c r="L107" s="112" t="s">
        <v>47</v>
      </c>
      <c r="M107" s="112" t="s">
        <v>277</v>
      </c>
      <c r="N107" s="112" t="s">
        <v>150</v>
      </c>
      <c r="O107" s="216"/>
      <c r="P107" s="121"/>
    </row>
    <row r="108" spans="1:16" s="109" customFormat="1" ht="30" customHeight="1">
      <c r="A108" s="112" t="s">
        <v>139</v>
      </c>
      <c r="B108" s="112" t="s">
        <v>253</v>
      </c>
      <c r="C108" s="112">
        <v>51</v>
      </c>
      <c r="D108" s="112" t="s">
        <v>267</v>
      </c>
      <c r="E108" s="112" t="s">
        <v>254</v>
      </c>
      <c r="F108" s="219" t="s">
        <v>357</v>
      </c>
      <c r="G108" s="112" t="s">
        <v>46</v>
      </c>
      <c r="H108" s="112" t="s">
        <v>149</v>
      </c>
      <c r="I108" s="112" t="s">
        <v>48</v>
      </c>
      <c r="J108" s="112" t="s">
        <v>44</v>
      </c>
      <c r="K108" s="112" t="s">
        <v>44</v>
      </c>
      <c r="L108" s="112" t="s">
        <v>44</v>
      </c>
      <c r="M108" s="112" t="s">
        <v>81</v>
      </c>
      <c r="N108" s="112" t="s">
        <v>152</v>
      </c>
      <c r="O108" s="216"/>
      <c r="P108" s="121"/>
    </row>
    <row r="109" spans="1:16" s="109" customFormat="1" ht="30" customHeight="1">
      <c r="A109" s="112" t="s">
        <v>140</v>
      </c>
      <c r="B109" s="112" t="s">
        <v>38</v>
      </c>
      <c r="C109" s="112">
        <v>865</v>
      </c>
      <c r="D109" s="112" t="s">
        <v>266</v>
      </c>
      <c r="E109" s="112" t="s">
        <v>5</v>
      </c>
      <c r="F109" s="219" t="s">
        <v>358</v>
      </c>
      <c r="G109" s="112" t="s">
        <v>47</v>
      </c>
      <c r="H109" s="112" t="s">
        <v>44</v>
      </c>
      <c r="I109" s="112" t="s">
        <v>47</v>
      </c>
      <c r="J109" s="112" t="s">
        <v>149</v>
      </c>
      <c r="K109" s="112" t="s">
        <v>47</v>
      </c>
      <c r="L109" s="112" t="s">
        <v>48</v>
      </c>
      <c r="M109" s="112" t="s">
        <v>66</v>
      </c>
      <c r="N109" s="112" t="s">
        <v>81</v>
      </c>
      <c r="O109" s="216"/>
      <c r="P109" s="121"/>
    </row>
    <row r="110" spans="1:16" s="109" customFormat="1" ht="30" customHeight="1">
      <c r="A110" s="112" t="s">
        <v>141</v>
      </c>
      <c r="B110" s="112" t="s">
        <v>157</v>
      </c>
      <c r="C110" s="112">
        <v>1374</v>
      </c>
      <c r="D110" s="112" t="s">
        <v>265</v>
      </c>
      <c r="E110" s="112" t="s">
        <v>27</v>
      </c>
      <c r="F110" s="219" t="s">
        <v>359</v>
      </c>
      <c r="G110" s="112" t="s">
        <v>48</v>
      </c>
      <c r="H110" s="112" t="s">
        <v>46</v>
      </c>
      <c r="I110" s="112" t="s">
        <v>330</v>
      </c>
      <c r="J110" s="112" t="s">
        <v>49</v>
      </c>
      <c r="K110" s="112" t="s">
        <v>49</v>
      </c>
      <c r="L110" s="112" t="s">
        <v>46</v>
      </c>
      <c r="M110" s="112" t="s">
        <v>82</v>
      </c>
      <c r="N110" s="112" t="s">
        <v>65</v>
      </c>
      <c r="O110" s="216"/>
      <c r="P110" s="121"/>
    </row>
    <row r="111" spans="1:16" s="109" customFormat="1" ht="30" customHeight="1">
      <c r="A111" s="112" t="s">
        <v>142</v>
      </c>
      <c r="B111" s="112" t="s">
        <v>83</v>
      </c>
      <c r="C111" s="112">
        <v>1054</v>
      </c>
      <c r="D111" s="112" t="s">
        <v>265</v>
      </c>
      <c r="E111" s="112" t="s">
        <v>24</v>
      </c>
      <c r="F111" s="219" t="s">
        <v>360</v>
      </c>
      <c r="G111" s="112" t="s">
        <v>330</v>
      </c>
      <c r="H111" s="112" t="s">
        <v>49</v>
      </c>
      <c r="I111" s="112" t="s">
        <v>46</v>
      </c>
      <c r="J111" s="112" t="s">
        <v>47</v>
      </c>
      <c r="K111" s="112" t="s">
        <v>48</v>
      </c>
      <c r="L111" s="112" t="s">
        <v>49</v>
      </c>
      <c r="M111" s="112" t="s">
        <v>67</v>
      </c>
      <c r="N111" s="112" t="s">
        <v>66</v>
      </c>
      <c r="O111" s="216"/>
      <c r="P111" s="121"/>
    </row>
    <row r="112" spans="1:16" s="109" customFormat="1" ht="30" customHeight="1">
      <c r="A112" s="112" t="s">
        <v>143</v>
      </c>
      <c r="B112" s="112" t="s">
        <v>111</v>
      </c>
      <c r="C112" s="112">
        <v>1235</v>
      </c>
      <c r="D112" s="112" t="s">
        <v>265</v>
      </c>
      <c r="E112" s="112" t="s">
        <v>294</v>
      </c>
      <c r="F112" s="219" t="s">
        <v>361</v>
      </c>
      <c r="G112" s="112" t="s">
        <v>148</v>
      </c>
      <c r="H112" s="112" t="s">
        <v>362</v>
      </c>
      <c r="I112" s="112" t="s">
        <v>63</v>
      </c>
      <c r="J112" s="112" t="s">
        <v>63</v>
      </c>
      <c r="K112" s="112" t="s">
        <v>63</v>
      </c>
      <c r="L112" s="112" t="s">
        <v>63</v>
      </c>
      <c r="M112" s="112" t="s">
        <v>296</v>
      </c>
      <c r="N112" s="112" t="s">
        <v>363</v>
      </c>
      <c r="O112" s="216"/>
      <c r="P112" s="121"/>
    </row>
    <row r="113" spans="1:16" ht="30" customHeight="1">
      <c r="A113" s="112" t="s">
        <v>144</v>
      </c>
      <c r="B113" s="112" t="s">
        <v>364</v>
      </c>
      <c r="C113" s="112">
        <v>1076</v>
      </c>
      <c r="D113" s="112" t="s">
        <v>265</v>
      </c>
      <c r="E113" s="112" t="s">
        <v>34</v>
      </c>
      <c r="F113" s="219" t="s">
        <v>365</v>
      </c>
      <c r="G113" s="112" t="s">
        <v>64</v>
      </c>
      <c r="H113" s="112" t="s">
        <v>63</v>
      </c>
      <c r="I113" s="112" t="s">
        <v>64</v>
      </c>
      <c r="J113" s="112" t="s">
        <v>64</v>
      </c>
      <c r="K113" s="112" t="s">
        <v>366</v>
      </c>
      <c r="L113" s="112" t="s">
        <v>64</v>
      </c>
      <c r="M113" s="112" t="s">
        <v>85</v>
      </c>
      <c r="N113" s="112" t="s">
        <v>367</v>
      </c>
      <c r="O113" s="214"/>
      <c r="P113" s="27"/>
    </row>
    <row r="114" spans="1:16" ht="30" customHeight="1">
      <c r="A114" s="237"/>
      <c r="B114" s="112"/>
      <c r="C114" s="112"/>
      <c r="D114" s="8"/>
      <c r="E114" s="112"/>
      <c r="F114" s="8"/>
      <c r="G114" s="112"/>
      <c r="H114" s="112"/>
      <c r="I114" s="112"/>
      <c r="J114" s="112"/>
      <c r="K114" s="112"/>
      <c r="L114" s="112"/>
      <c r="M114" s="112"/>
      <c r="N114" s="112"/>
      <c r="O114" s="214"/>
      <c r="P114" s="27"/>
    </row>
    <row r="115" spans="2:41" s="4" customFormat="1" ht="15.75" customHeight="1">
      <c r="B115" s="130"/>
      <c r="D115" s="61"/>
      <c r="F115" s="18"/>
      <c r="G115" s="131"/>
      <c r="L115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</row>
    <row r="116" spans="1:42" s="8" customFormat="1" ht="15.75" customHeight="1" thickBot="1">
      <c r="A116" s="157" t="s">
        <v>100</v>
      </c>
      <c r="B116" s="45"/>
      <c r="C116" s="45" t="s">
        <v>336</v>
      </c>
      <c r="D116" s="9"/>
      <c r="E116" s="66" t="s">
        <v>119</v>
      </c>
      <c r="F116" s="66" t="s">
        <v>124</v>
      </c>
      <c r="G116"/>
      <c r="H116"/>
      <c r="I116"/>
      <c r="J116"/>
      <c r="K116"/>
      <c r="L11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4"/>
      <c r="AH116" s="285"/>
      <c r="AI116" s="285"/>
      <c r="AJ116" s="285"/>
      <c r="AK116" s="285"/>
      <c r="AL116" s="285"/>
      <c r="AM116" s="285"/>
      <c r="AN116" s="285"/>
      <c r="AO116" s="285"/>
      <c r="AP116" s="285"/>
    </row>
    <row r="117" spans="1:42" s="8" customFormat="1" ht="30" customHeight="1" thickBot="1">
      <c r="A117" s="169" t="s">
        <v>61</v>
      </c>
      <c r="B117" s="170"/>
      <c r="C117" s="171" t="s">
        <v>58</v>
      </c>
      <c r="D117" s="172"/>
      <c r="E117" s="173"/>
      <c r="F117" s="174"/>
      <c r="G117" s="172" t="s">
        <v>99</v>
      </c>
      <c r="H117" s="175">
        <v>10</v>
      </c>
      <c r="I117" s="286" t="s">
        <v>51</v>
      </c>
      <c r="J117" s="287" t="s">
        <v>56</v>
      </c>
      <c r="K117" s="288" t="s">
        <v>73</v>
      </c>
      <c r="L117" s="289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4"/>
      <c r="AH117" s="285"/>
      <c r="AI117" s="285"/>
      <c r="AJ117" s="285"/>
      <c r="AK117" s="285"/>
      <c r="AL117" s="285"/>
      <c r="AM117" s="285"/>
      <c r="AN117" s="285"/>
      <c r="AO117" s="285"/>
      <c r="AP117" s="285"/>
    </row>
    <row r="118" spans="1:12" ht="16.5" thickTop="1">
      <c r="A118" s="200" t="s">
        <v>7</v>
      </c>
      <c r="B118" s="182" t="s">
        <v>211</v>
      </c>
      <c r="C118" s="147">
        <v>1538</v>
      </c>
      <c r="D118" s="158" t="s">
        <v>209</v>
      </c>
      <c r="E118" s="147">
        <v>103</v>
      </c>
      <c r="F118" s="179" t="s">
        <v>0</v>
      </c>
      <c r="G118" s="161" t="s">
        <v>218</v>
      </c>
      <c r="H118" s="238" t="s">
        <v>310</v>
      </c>
      <c r="I118" s="230">
        <v>1</v>
      </c>
      <c r="J118" s="231">
        <v>2</v>
      </c>
      <c r="K118" s="232">
        <v>2</v>
      </c>
      <c r="L118" s="233">
        <v>5</v>
      </c>
    </row>
    <row r="119" spans="1:46" s="29" customFormat="1" ht="16.5" thickBot="1">
      <c r="A119" s="200" t="s">
        <v>8</v>
      </c>
      <c r="B119" s="182" t="s">
        <v>211</v>
      </c>
      <c r="C119" s="147">
        <v>51</v>
      </c>
      <c r="D119" s="158" t="s">
        <v>253</v>
      </c>
      <c r="E119" s="147">
        <v>103</v>
      </c>
      <c r="F119" s="179" t="s">
        <v>0</v>
      </c>
      <c r="G119" s="161" t="s">
        <v>254</v>
      </c>
      <c r="H119" s="238" t="s">
        <v>293</v>
      </c>
      <c r="I119" s="230">
        <v>5</v>
      </c>
      <c r="J119" s="231">
        <v>1</v>
      </c>
      <c r="K119" s="232">
        <v>1</v>
      </c>
      <c r="L119" s="233">
        <v>7</v>
      </c>
      <c r="M119" s="283"/>
      <c r="N119" s="283"/>
      <c r="O119" s="283"/>
      <c r="P119" s="28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</row>
    <row r="120" spans="1:12" ht="15.75">
      <c r="A120" s="200" t="s">
        <v>9</v>
      </c>
      <c r="B120" s="182" t="s">
        <v>211</v>
      </c>
      <c r="C120" s="147">
        <v>1374</v>
      </c>
      <c r="D120" s="158" t="s">
        <v>157</v>
      </c>
      <c r="E120" s="147">
        <v>103</v>
      </c>
      <c r="F120" s="179" t="s">
        <v>137</v>
      </c>
      <c r="G120" s="161" t="s">
        <v>108</v>
      </c>
      <c r="H120" s="129"/>
      <c r="I120" s="230">
        <v>2</v>
      </c>
      <c r="J120" s="231">
        <v>3</v>
      </c>
      <c r="K120" s="232">
        <v>4</v>
      </c>
      <c r="L120" s="233">
        <v>9</v>
      </c>
    </row>
    <row r="121" spans="1:46" s="44" customFormat="1" ht="15.75">
      <c r="A121" s="200" t="s">
        <v>10</v>
      </c>
      <c r="B121" s="181" t="s">
        <v>206</v>
      </c>
      <c r="C121" s="146">
        <v>865</v>
      </c>
      <c r="D121" s="166" t="s">
        <v>38</v>
      </c>
      <c r="E121" s="146">
        <v>106</v>
      </c>
      <c r="F121" s="178" t="s">
        <v>32</v>
      </c>
      <c r="G121" s="167" t="s">
        <v>5</v>
      </c>
      <c r="H121" s="239" t="s">
        <v>312</v>
      </c>
      <c r="I121" s="230">
        <v>3</v>
      </c>
      <c r="J121" s="231">
        <v>4</v>
      </c>
      <c r="K121" s="232">
        <v>5</v>
      </c>
      <c r="L121" s="233">
        <v>12</v>
      </c>
      <c r="M121" s="283"/>
      <c r="N121" s="283"/>
      <c r="O121" s="283"/>
      <c r="P121" s="283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</row>
    <row r="122" spans="1:42" s="8" customFormat="1" ht="15.75" customHeight="1">
      <c r="A122" s="201" t="s">
        <v>11</v>
      </c>
      <c r="B122" s="182" t="s">
        <v>211</v>
      </c>
      <c r="C122" s="147">
        <v>1361</v>
      </c>
      <c r="D122" s="158" t="s">
        <v>183</v>
      </c>
      <c r="E122" s="147">
        <v>103</v>
      </c>
      <c r="F122" s="179" t="s">
        <v>6</v>
      </c>
      <c r="G122" s="161" t="s">
        <v>115</v>
      </c>
      <c r="H122" s="238" t="s">
        <v>309</v>
      </c>
      <c r="I122" s="230">
        <v>4</v>
      </c>
      <c r="J122" s="231">
        <v>7</v>
      </c>
      <c r="K122" s="232">
        <v>3</v>
      </c>
      <c r="L122" s="233">
        <v>14</v>
      </c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4"/>
      <c r="AH122" s="285"/>
      <c r="AI122" s="285"/>
      <c r="AJ122" s="285"/>
      <c r="AK122" s="285"/>
      <c r="AL122" s="285"/>
      <c r="AM122" s="285"/>
      <c r="AN122" s="285"/>
      <c r="AO122" s="285"/>
      <c r="AP122" s="285"/>
    </row>
    <row r="123" spans="1:46" s="8" customFormat="1" ht="25.5">
      <c r="A123" s="200" t="s">
        <v>12</v>
      </c>
      <c r="B123" s="182" t="s">
        <v>208</v>
      </c>
      <c r="C123" s="147">
        <v>2600</v>
      </c>
      <c r="D123" s="158" t="s">
        <v>269</v>
      </c>
      <c r="E123" s="147">
        <v>108</v>
      </c>
      <c r="F123" s="179" t="s">
        <v>282</v>
      </c>
      <c r="G123" s="161" t="s">
        <v>256</v>
      </c>
      <c r="H123" s="238" t="s">
        <v>311</v>
      </c>
      <c r="I123" s="230">
        <v>6</v>
      </c>
      <c r="J123" s="231">
        <v>5</v>
      </c>
      <c r="K123" s="232">
        <v>7</v>
      </c>
      <c r="L123" s="233">
        <v>18</v>
      </c>
      <c r="M123" s="283"/>
      <c r="N123" s="283"/>
      <c r="O123" s="283"/>
      <c r="P123" s="283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</row>
    <row r="124" spans="1:12" ht="15.75">
      <c r="A124" s="200" t="s">
        <v>13</v>
      </c>
      <c r="B124" s="182" t="s">
        <v>211</v>
      </c>
      <c r="C124" s="147">
        <v>1054</v>
      </c>
      <c r="D124" s="158" t="s">
        <v>114</v>
      </c>
      <c r="E124" s="147">
        <v>103</v>
      </c>
      <c r="F124" s="179" t="s">
        <v>6</v>
      </c>
      <c r="G124" s="161" t="s">
        <v>75</v>
      </c>
      <c r="H124" s="238" t="s">
        <v>313</v>
      </c>
      <c r="I124" s="230">
        <v>7</v>
      </c>
      <c r="J124" s="231">
        <v>6</v>
      </c>
      <c r="K124" s="232">
        <v>6</v>
      </c>
      <c r="L124" s="233">
        <v>19</v>
      </c>
    </row>
    <row r="125" spans="1:13" s="2" customFormat="1" ht="15.75">
      <c r="A125" s="200" t="s">
        <v>14</v>
      </c>
      <c r="B125" s="182" t="s">
        <v>208</v>
      </c>
      <c r="C125" s="147">
        <v>658</v>
      </c>
      <c r="D125" s="158" t="s">
        <v>2</v>
      </c>
      <c r="E125" s="147">
        <v>108</v>
      </c>
      <c r="F125" s="179" t="s">
        <v>6</v>
      </c>
      <c r="G125" s="161" t="s">
        <v>34</v>
      </c>
      <c r="H125" s="238" t="s">
        <v>314</v>
      </c>
      <c r="I125" s="230">
        <v>8</v>
      </c>
      <c r="J125" s="231">
        <v>8</v>
      </c>
      <c r="K125" s="232">
        <v>8</v>
      </c>
      <c r="L125" s="233">
        <v>24</v>
      </c>
      <c r="M125" s="1"/>
    </row>
    <row r="126" spans="1:12" ht="15.75">
      <c r="A126" s="200" t="s">
        <v>15</v>
      </c>
      <c r="B126" s="182" t="s">
        <v>211</v>
      </c>
      <c r="C126" s="234">
        <v>1287</v>
      </c>
      <c r="D126" s="158" t="s">
        <v>151</v>
      </c>
      <c r="E126" s="234">
        <v>104</v>
      </c>
      <c r="F126" s="235" t="s">
        <v>350</v>
      </c>
      <c r="G126" s="236" t="s">
        <v>224</v>
      </c>
      <c r="I126" s="230">
        <v>9</v>
      </c>
      <c r="J126" s="231" t="s">
        <v>281</v>
      </c>
      <c r="K126" s="232">
        <v>9</v>
      </c>
      <c r="L126" s="233">
        <v>29</v>
      </c>
    </row>
    <row r="127" spans="1:12" ht="15.75">
      <c r="A127" s="200" t="s">
        <v>16</v>
      </c>
      <c r="B127" s="182" t="s">
        <v>258</v>
      </c>
      <c r="C127" s="147">
        <v>1696</v>
      </c>
      <c r="D127" s="158" t="s">
        <v>325</v>
      </c>
      <c r="E127" s="147">
        <v>106</v>
      </c>
      <c r="F127" s="179" t="s">
        <v>137</v>
      </c>
      <c r="G127" s="161" t="s">
        <v>351</v>
      </c>
      <c r="H127" s="163"/>
      <c r="I127" s="230" t="s">
        <v>352</v>
      </c>
      <c r="J127" s="231">
        <v>9</v>
      </c>
      <c r="K127" s="232">
        <v>10</v>
      </c>
      <c r="L127" s="233">
        <v>30</v>
      </c>
    </row>
    <row r="128" spans="1:12" ht="16.5" thickBot="1">
      <c r="A128" s="202"/>
      <c r="B128" s="183"/>
      <c r="C128" s="149"/>
      <c r="D128" s="159"/>
      <c r="E128" s="160"/>
      <c r="F128" s="180"/>
      <c r="G128" s="162"/>
      <c r="H128" s="164"/>
      <c r="I128" s="177"/>
      <c r="J128" s="150"/>
      <c r="K128" s="165"/>
      <c r="L128" s="176"/>
    </row>
    <row r="129" spans="1:41" s="4" customFormat="1" ht="15.75" customHeight="1">
      <c r="A129" s="280"/>
      <c r="B129" s="290"/>
      <c r="C129" s="290"/>
      <c r="D129" s="61"/>
      <c r="E129" s="290"/>
      <c r="F129" s="21"/>
      <c r="G129" s="62"/>
      <c r="H129" s="63"/>
      <c r="I129" s="291"/>
      <c r="J129" s="292"/>
      <c r="K129" s="292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</row>
    <row r="130" spans="1:41" s="4" customFormat="1" ht="15.75">
      <c r="A130" s="280"/>
      <c r="B130" s="185"/>
      <c r="C130" s="185" t="s">
        <v>303</v>
      </c>
      <c r="D130" s="61"/>
      <c r="E130" s="290"/>
      <c r="F130" s="21"/>
      <c r="G130" s="62"/>
      <c r="H130" s="63"/>
      <c r="I130" s="291"/>
      <c r="J130" s="292"/>
      <c r="K130" s="292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</row>
    <row r="131" spans="1:12" ht="13.5" thickBot="1">
      <c r="A131" s="157" t="s">
        <v>123</v>
      </c>
      <c r="B131" s="45"/>
      <c r="C131" s="45" t="s">
        <v>335</v>
      </c>
      <c r="D131" s="9"/>
      <c r="E131" s="46" t="s">
        <v>119</v>
      </c>
      <c r="F131" s="66" t="s">
        <v>125</v>
      </c>
      <c r="G131" s="1"/>
      <c r="H131" s="1"/>
      <c r="I131" s="1"/>
      <c r="J131" s="1"/>
      <c r="K131" s="1"/>
      <c r="L131" s="1"/>
    </row>
    <row r="132" spans="1:12" ht="20.25">
      <c r="A132" s="293"/>
      <c r="B132" s="93" t="s">
        <v>58</v>
      </c>
      <c r="C132" s="28"/>
      <c r="D132" s="94"/>
      <c r="E132" s="95"/>
      <c r="F132" s="96"/>
      <c r="G132" s="94" t="s">
        <v>99</v>
      </c>
      <c r="H132" s="97">
        <v>10</v>
      </c>
      <c r="I132" s="282" t="s">
        <v>51</v>
      </c>
      <c r="J132" s="294" t="s">
        <v>56</v>
      </c>
      <c r="K132" s="295" t="s">
        <v>214</v>
      </c>
      <c r="L132" s="283"/>
    </row>
    <row r="133" spans="1:12" ht="15.75">
      <c r="A133" s="227" t="s">
        <v>7</v>
      </c>
      <c r="B133" s="182" t="s">
        <v>211</v>
      </c>
      <c r="C133" s="147">
        <v>51</v>
      </c>
      <c r="D133" s="158" t="s">
        <v>253</v>
      </c>
      <c r="E133" s="147">
        <v>103</v>
      </c>
      <c r="F133" s="179" t="s">
        <v>0</v>
      </c>
      <c r="G133" s="161" t="s">
        <v>254</v>
      </c>
      <c r="H133" s="163" t="s">
        <v>337</v>
      </c>
      <c r="I133" s="296">
        <v>2</v>
      </c>
      <c r="J133" s="297">
        <v>1</v>
      </c>
      <c r="K133" s="298">
        <v>3</v>
      </c>
      <c r="L133" s="283"/>
    </row>
    <row r="134" spans="1:12" ht="25.5">
      <c r="A134" s="227" t="s">
        <v>8</v>
      </c>
      <c r="B134" s="182" t="s">
        <v>211</v>
      </c>
      <c r="C134" s="147">
        <v>1054</v>
      </c>
      <c r="D134" s="158" t="s">
        <v>83</v>
      </c>
      <c r="E134" s="147">
        <v>103</v>
      </c>
      <c r="F134" s="228" t="s">
        <v>137</v>
      </c>
      <c r="G134" s="161" t="s">
        <v>215</v>
      </c>
      <c r="H134" s="168" t="s">
        <v>338</v>
      </c>
      <c r="I134" s="296">
        <v>1</v>
      </c>
      <c r="J134" s="297">
        <v>5</v>
      </c>
      <c r="K134" s="298">
        <v>6</v>
      </c>
      <c r="L134" s="283"/>
    </row>
    <row r="135" spans="1:12" ht="25.5">
      <c r="A135" s="227" t="s">
        <v>9</v>
      </c>
      <c r="B135" s="182" t="s">
        <v>211</v>
      </c>
      <c r="C135" s="147">
        <v>1538</v>
      </c>
      <c r="D135" s="158" t="s">
        <v>209</v>
      </c>
      <c r="E135" s="147">
        <v>103</v>
      </c>
      <c r="F135" s="179" t="s">
        <v>0</v>
      </c>
      <c r="G135" s="161" t="s">
        <v>218</v>
      </c>
      <c r="H135" s="168" t="s">
        <v>339</v>
      </c>
      <c r="I135" s="296">
        <v>7</v>
      </c>
      <c r="J135" s="297">
        <v>2</v>
      </c>
      <c r="K135" s="298">
        <v>9</v>
      </c>
      <c r="L135" s="283"/>
    </row>
    <row r="136" spans="1:12" ht="15.75">
      <c r="A136" s="227" t="s">
        <v>10</v>
      </c>
      <c r="B136" s="182" t="s">
        <v>211</v>
      </c>
      <c r="C136" s="146">
        <v>1361</v>
      </c>
      <c r="D136" s="166" t="s">
        <v>183</v>
      </c>
      <c r="E136" s="146">
        <v>103</v>
      </c>
      <c r="F136" s="228" t="s">
        <v>137</v>
      </c>
      <c r="G136" s="167" t="s">
        <v>115</v>
      </c>
      <c r="H136" s="168" t="s">
        <v>340</v>
      </c>
      <c r="I136" s="296">
        <v>3</v>
      </c>
      <c r="J136" s="297">
        <v>6</v>
      </c>
      <c r="K136" s="298">
        <v>9</v>
      </c>
      <c r="L136" s="283"/>
    </row>
    <row r="137" spans="1:12" ht="15.75">
      <c r="A137" s="227" t="s">
        <v>11</v>
      </c>
      <c r="B137" s="182" t="s">
        <v>208</v>
      </c>
      <c r="C137" s="147">
        <v>1035</v>
      </c>
      <c r="D137" s="158" t="s">
        <v>74</v>
      </c>
      <c r="E137" s="147">
        <v>108</v>
      </c>
      <c r="F137" s="179" t="s">
        <v>137</v>
      </c>
      <c r="G137" s="167" t="s">
        <v>108</v>
      </c>
      <c r="H137" s="168" t="s">
        <v>341</v>
      </c>
      <c r="I137" s="296">
        <v>6</v>
      </c>
      <c r="J137" s="297">
        <v>4</v>
      </c>
      <c r="K137" s="298">
        <v>10</v>
      </c>
      <c r="L137" s="283"/>
    </row>
    <row r="138" spans="1:12" ht="15.75">
      <c r="A138" s="227" t="s">
        <v>12</v>
      </c>
      <c r="B138" s="182" t="s">
        <v>211</v>
      </c>
      <c r="C138" s="147">
        <v>1235</v>
      </c>
      <c r="D138" s="158" t="s">
        <v>111</v>
      </c>
      <c r="E138" s="147">
        <v>103</v>
      </c>
      <c r="F138" s="179" t="s">
        <v>137</v>
      </c>
      <c r="G138" s="161" t="s">
        <v>78</v>
      </c>
      <c r="H138" s="168" t="s">
        <v>342</v>
      </c>
      <c r="I138" s="296">
        <v>8</v>
      </c>
      <c r="J138" s="297">
        <v>3</v>
      </c>
      <c r="K138" s="298">
        <v>11</v>
      </c>
      <c r="L138" s="283"/>
    </row>
    <row r="139" spans="1:12" ht="15.75">
      <c r="A139" s="227" t="s">
        <v>13</v>
      </c>
      <c r="B139" s="182" t="s">
        <v>211</v>
      </c>
      <c r="C139" s="147">
        <v>1374</v>
      </c>
      <c r="D139" s="158" t="s">
        <v>157</v>
      </c>
      <c r="E139" s="147">
        <v>103</v>
      </c>
      <c r="F139" s="179" t="s">
        <v>137</v>
      </c>
      <c r="G139" s="229" t="s">
        <v>75</v>
      </c>
      <c r="H139" s="163" t="s">
        <v>343</v>
      </c>
      <c r="I139" s="296">
        <v>4</v>
      </c>
      <c r="J139" s="297">
        <v>7</v>
      </c>
      <c r="K139" s="298">
        <v>11</v>
      </c>
      <c r="L139" s="283"/>
    </row>
    <row r="140" spans="1:12" ht="15.75">
      <c r="A140" s="227" t="s">
        <v>14</v>
      </c>
      <c r="B140" s="182" t="s">
        <v>208</v>
      </c>
      <c r="C140" s="147">
        <v>658</v>
      </c>
      <c r="D140" s="158" t="s">
        <v>2</v>
      </c>
      <c r="E140" s="147">
        <v>108</v>
      </c>
      <c r="F140" s="179" t="s">
        <v>137</v>
      </c>
      <c r="G140" s="229" t="s">
        <v>27</v>
      </c>
      <c r="H140" s="163" t="s">
        <v>344</v>
      </c>
      <c r="I140" s="296">
        <v>5</v>
      </c>
      <c r="J140" s="297">
        <v>8</v>
      </c>
      <c r="K140" s="298">
        <v>13</v>
      </c>
      <c r="L140" s="283"/>
    </row>
    <row r="141" spans="1:12" ht="15.75">
      <c r="A141" s="227" t="s">
        <v>15</v>
      </c>
      <c r="B141" s="182" t="s">
        <v>208</v>
      </c>
      <c r="C141" s="147">
        <v>1223</v>
      </c>
      <c r="D141" s="158" t="s">
        <v>30</v>
      </c>
      <c r="E141" s="147">
        <v>108</v>
      </c>
      <c r="F141" s="179" t="s">
        <v>137</v>
      </c>
      <c r="G141" s="161" t="s">
        <v>1</v>
      </c>
      <c r="H141" s="163" t="s">
        <v>316</v>
      </c>
      <c r="I141" s="296">
        <v>9</v>
      </c>
      <c r="J141" s="297">
        <v>9</v>
      </c>
      <c r="K141" s="298">
        <v>18</v>
      </c>
      <c r="L141" s="283"/>
    </row>
    <row r="142" spans="1:12" ht="15.75">
      <c r="A142" s="227" t="s">
        <v>16</v>
      </c>
      <c r="B142" s="182" t="s">
        <v>206</v>
      </c>
      <c r="C142" s="147">
        <v>1696</v>
      </c>
      <c r="D142" s="158" t="s">
        <v>323</v>
      </c>
      <c r="E142" s="147">
        <v>106</v>
      </c>
      <c r="F142" s="179" t="s">
        <v>137</v>
      </c>
      <c r="G142" s="229" t="s">
        <v>23</v>
      </c>
      <c r="H142" s="163" t="s">
        <v>345</v>
      </c>
      <c r="I142" s="296" t="s">
        <v>346</v>
      </c>
      <c r="J142" s="296" t="s">
        <v>346</v>
      </c>
      <c r="K142" s="298">
        <v>22</v>
      </c>
      <c r="L142" s="283"/>
    </row>
    <row r="143" spans="1:42" s="8" customFormat="1" ht="15.75" customHeight="1" thickBot="1">
      <c r="A143" s="299"/>
      <c r="B143" s="39"/>
      <c r="C143" s="40"/>
      <c r="D143" s="41"/>
      <c r="E143" s="42"/>
      <c r="F143" s="43"/>
      <c r="G143" s="41"/>
      <c r="H143" s="300"/>
      <c r="I143" s="301"/>
      <c r="J143" s="302"/>
      <c r="K143" s="30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4"/>
      <c r="AH143" s="285"/>
      <c r="AI143" s="285"/>
      <c r="AJ143" s="285"/>
      <c r="AK143" s="285"/>
      <c r="AL143" s="285"/>
      <c r="AM143" s="285"/>
      <c r="AN143" s="285"/>
      <c r="AO143" s="285"/>
      <c r="AP143" s="285"/>
    </row>
    <row r="144" spans="1:42" s="8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4"/>
      <c r="AH144" s="285"/>
      <c r="AI144" s="285"/>
      <c r="AJ144" s="285"/>
      <c r="AK144" s="285"/>
      <c r="AL144" s="285"/>
      <c r="AM144" s="285"/>
      <c r="AN144" s="285"/>
      <c r="AO144" s="285"/>
      <c r="AP144" s="285"/>
    </row>
    <row r="145" spans="1:42" s="8" customFormat="1" ht="15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4"/>
      <c r="AH145" s="285"/>
      <c r="AI145" s="285"/>
      <c r="AJ145" s="285"/>
      <c r="AK145" s="285"/>
      <c r="AL145" s="285"/>
      <c r="AM145" s="285"/>
      <c r="AN145" s="285"/>
      <c r="AO145" s="285"/>
      <c r="AP145" s="285"/>
    </row>
    <row r="148" spans="1:12" ht="12.75">
      <c r="A148" s="145" t="s">
        <v>76</v>
      </c>
      <c r="B148" s="64">
        <v>40313</v>
      </c>
      <c r="C148" s="2"/>
      <c r="D148" s="2"/>
      <c r="E148" s="65" t="s">
        <v>101</v>
      </c>
      <c r="F148" s="70" t="s">
        <v>40</v>
      </c>
      <c r="G148" s="2"/>
      <c r="H148" s="2"/>
      <c r="I148" s="2"/>
      <c r="J148" s="2"/>
      <c r="K148" s="2"/>
      <c r="L148" s="2"/>
    </row>
    <row r="149" spans="1:12" ht="20.25">
      <c r="A149" s="32"/>
      <c r="B149" s="33"/>
      <c r="C149" s="34" t="s">
        <v>58</v>
      </c>
      <c r="D149" s="35"/>
      <c r="E149" s="36"/>
      <c r="F149" s="59"/>
      <c r="G149" s="35" t="s">
        <v>99</v>
      </c>
      <c r="H149" s="37">
        <v>2</v>
      </c>
      <c r="I149" s="283"/>
      <c r="J149" s="283"/>
      <c r="K149" s="283"/>
      <c r="L149" s="283"/>
    </row>
    <row r="150" spans="1:12" ht="31.5">
      <c r="A150" s="11" t="s">
        <v>7</v>
      </c>
      <c r="B150" s="12" t="s">
        <v>26</v>
      </c>
      <c r="C150" s="13">
        <v>905</v>
      </c>
      <c r="D150" s="14" t="s">
        <v>41</v>
      </c>
      <c r="E150" s="15"/>
      <c r="F150" s="16" t="s">
        <v>33</v>
      </c>
      <c r="G150" s="14" t="s">
        <v>35</v>
      </c>
      <c r="H150" s="304" t="s">
        <v>112</v>
      </c>
      <c r="I150" s="305" t="s">
        <v>118</v>
      </c>
      <c r="J150" s="306">
        <v>6801</v>
      </c>
      <c r="K150" s="306"/>
      <c r="L150" s="283"/>
    </row>
    <row r="151" spans="1:12" ht="32.25" thickBot="1">
      <c r="A151" s="38" t="s">
        <v>8</v>
      </c>
      <c r="B151" s="39" t="s">
        <v>26</v>
      </c>
      <c r="C151" s="40" t="s">
        <v>113</v>
      </c>
      <c r="D151" s="41" t="s">
        <v>114</v>
      </c>
      <c r="E151" s="42"/>
      <c r="F151" s="60" t="s">
        <v>6</v>
      </c>
      <c r="G151" s="41" t="s">
        <v>115</v>
      </c>
      <c r="H151" s="300" t="s">
        <v>116</v>
      </c>
      <c r="I151" s="305" t="s">
        <v>117</v>
      </c>
      <c r="J151" s="306">
        <v>8101</v>
      </c>
      <c r="K151" s="306"/>
      <c r="L151" s="283"/>
    </row>
  </sheetData>
  <sheetProtection/>
  <mergeCells count="12">
    <mergeCell ref="V59:X59"/>
    <mergeCell ref="Y59:AA59"/>
    <mergeCell ref="Y60:AA60"/>
    <mergeCell ref="A86:L86"/>
    <mergeCell ref="A103:P103"/>
    <mergeCell ref="A104:P104"/>
    <mergeCell ref="A3:K3"/>
    <mergeCell ref="A23:J23"/>
    <mergeCell ref="A25:J25"/>
    <mergeCell ref="M59:O59"/>
    <mergeCell ref="P59:R59"/>
    <mergeCell ref="S59:U59"/>
  </mergeCells>
  <hyperlinks>
    <hyperlink ref="F106" r:id="rId1" display="http://www.sailing.org/bio.asp?ID=,%20,"/>
    <hyperlink ref="F109" r:id="rId2" display="http://www.sailing.org/bio.asp?ID=,%20,%20,"/>
    <hyperlink ref="F108" r:id="rId3" display="http://www.sailing.org/bio.asp?ID=,"/>
    <hyperlink ref="F107" r:id="rId4" display="http://www.sailing.org/bio.asp?ID=,%20,"/>
    <hyperlink ref="F113" r:id="rId5" display="http://www.sailing.org/bio.asp?ID=,"/>
    <hyperlink ref="F112" r:id="rId6" display="http://www.sailing.org/bio.asp?ID=,%20,"/>
    <hyperlink ref="H97" r:id="rId7" display="http://www.sailing.org/bio.asp?ID=9649/I."/>
    <hyperlink ref="F62" r:id="rId8" display="http://www.sailing.org/bio.asp?ID=147"/>
    <hyperlink ref="H62" r:id="rId9" display="http://www.sailing.org/bio.asp?ID=,%20,%20,"/>
    <hyperlink ref="F75" r:id="rId10" display="http://www.sailing.org/bio.asp?ID=261"/>
    <hyperlink ref="H75" r:id="rId11" display="http://www.sailing.org/bio.asp?ID=,"/>
    <hyperlink ref="F69" r:id="rId12" display="http://www.sailing.org/bio.asp?ID=355"/>
    <hyperlink ref="H69" r:id="rId13" display="http://www.sailing.org/bio.asp?ID=,%20,"/>
    <hyperlink ref="F67" r:id="rId14" display="http://www.sailing.org/bio.asp?ID=311"/>
    <hyperlink ref="H67" r:id="rId15" display="http://www.sailing.org/bio.asp?ID=,%20,%20,"/>
    <hyperlink ref="F76" r:id="rId16" display="http://www.sailing.org/bio.asp?ID=471"/>
    <hyperlink ref="H76" r:id="rId17" display="http://www.sailing.org/bio.asp?ID=,%20,"/>
    <hyperlink ref="F66" r:id="rId18" display="http://www.sailing.org/bio.asp?ID=116"/>
    <hyperlink ref="H66" r:id="rId19" display="http://www.sailing.org/bio.asp?ID=,"/>
    <hyperlink ref="F73" r:id="rId20" display="http://www.sailing.org/bio.asp?ID=185"/>
    <hyperlink ref="H73" r:id="rId21" display="http://www.sailing.org/bio.asp?ID=,%20,%20,%20,"/>
    <hyperlink ref="F63" r:id="rId22" display="http://www.sailing.org/bio.asp?ID=257"/>
    <hyperlink ref="H63" r:id="rId23" display="http://www.sailing.org/bio.asp?ID=,"/>
    <hyperlink ref="F74" r:id="rId24" display="http://www.sailing.org/bio.asp?ID=123"/>
    <hyperlink ref="H74" r:id="rId25" display="http://www.sailing.org/bio.asp?ID=,%20,"/>
    <hyperlink ref="F68" r:id="rId26" display="http://www.sailing.org/bio.asp?ID=479"/>
    <hyperlink ref="H68" r:id="rId27" display="http://www.sailing.org/bio.asp?ID=,%20,%20,"/>
    <hyperlink ref="F64" r:id="rId28" display="http://www.sailing.org/bio.asp?ID=360"/>
    <hyperlink ref="H64" r:id="rId29" display="http://www.sailing.org/bio.asp?ID=,%20,"/>
    <hyperlink ref="F77" r:id="rId30" display="http://www.sailing.org/bio.asp?ID=313"/>
    <hyperlink ref="H77" r:id="rId31" display="http://www.sailing.org/bio.asp?ID=HUNMS9,%20,%20,"/>
    <hyperlink ref="F61" r:id="rId32" display="http://www.sailing.org/bio.asp?ID=115"/>
    <hyperlink ref="H61" r:id="rId33" display="http://www.sailing.org/bio.asp?ID=,%20,%20HUNZG5,"/>
    <hyperlink ref="F72" r:id="rId34" display="http://www.sailing.org/bio.asp?ID=450"/>
    <hyperlink ref="H72" r:id="rId35" display="http://www.sailing.org/bio.asp?ID=,%20,"/>
    <hyperlink ref="F70" r:id="rId36" display="http://www.sailing.org/bio.asp?ID=151"/>
    <hyperlink ref="H70" r:id="rId37" display="http://www.sailing.org/bio.asp?ID=,%20,%20,%20,"/>
    <hyperlink ref="F71" r:id="rId38" display="http://www.sailing.org/bio.asp?ID=45"/>
    <hyperlink ref="H71" r:id="rId39" display="http://www.sailing.org/bio.asp?ID=,"/>
    <hyperlink ref="O61" r:id="rId40" display="18-07-19@12:28:39"/>
    <hyperlink ref="O62" r:id="rId41" display="18-07-19@12:34:24"/>
    <hyperlink ref="O63" r:id="rId42" display="18-07-19@12:37:11"/>
    <hyperlink ref="O64" r:id="rId43" display="18-07-19@12:53:24"/>
  </hyperlinks>
  <printOptions/>
  <pageMargins left="0.75" right="0.75" top="1" bottom="1" header="0.5" footer="0.5"/>
  <pageSetup horizontalDpi="600" verticalDpi="600" orientation="portrait" paperSize="9" r:id="rId44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pane xSplit="4" ySplit="9" topLeftCell="K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M34" sqref="M33:M34"/>
    </sheetView>
  </sheetViews>
  <sheetFormatPr defaultColWidth="9.00390625" defaultRowHeight="12.75"/>
  <cols>
    <col min="1" max="1" width="6.375" style="0" customWidth="1"/>
    <col min="2" max="2" width="12.125" style="0" customWidth="1"/>
    <col min="3" max="3" width="12.75390625" style="0" customWidth="1"/>
    <col min="4" max="4" width="19.75390625" style="0" customWidth="1"/>
    <col min="5" max="5" width="11.125" style="0" customWidth="1"/>
    <col min="6" max="6" width="9.125" style="0" customWidth="1"/>
    <col min="7" max="7" width="11.125" style="0" customWidth="1"/>
    <col min="9" max="9" width="11.125" style="0" customWidth="1"/>
    <col min="10" max="10" width="10.00390625" style="0" customWidth="1"/>
    <col min="11" max="12" width="9.125" style="0" customWidth="1"/>
    <col min="13" max="13" width="11.125" style="0" customWidth="1"/>
    <col min="15" max="15" width="11.125" style="0" customWidth="1"/>
    <col min="16" max="16" width="9.875" style="0" customWidth="1"/>
    <col min="17" max="17" width="11.125" style="0" customWidth="1"/>
    <col min="18" max="18" width="10.375" style="0" customWidth="1"/>
    <col min="19" max="19" width="11.125" style="0" customWidth="1"/>
    <col min="20" max="20" width="10.625" style="0" customWidth="1"/>
    <col min="21" max="21" width="10.125" style="0" customWidth="1"/>
  </cols>
  <sheetData>
    <row r="1" spans="1:22" ht="12.75">
      <c r="A1" s="27">
        <v>1</v>
      </c>
      <c r="B1" s="27">
        <v>0.8</v>
      </c>
      <c r="C1" s="92" t="s">
        <v>202</v>
      </c>
      <c r="D1" s="86" t="s">
        <v>189</v>
      </c>
      <c r="E1" s="323" t="s">
        <v>7</v>
      </c>
      <c r="F1" s="323"/>
      <c r="G1" s="323" t="s">
        <v>8</v>
      </c>
      <c r="H1" s="323"/>
      <c r="I1" s="323" t="s">
        <v>9</v>
      </c>
      <c r="J1" s="323"/>
      <c r="K1" s="323" t="s">
        <v>10</v>
      </c>
      <c r="L1" s="323"/>
      <c r="M1" s="323" t="s">
        <v>11</v>
      </c>
      <c r="N1" s="323"/>
      <c r="O1" s="323" t="s">
        <v>12</v>
      </c>
      <c r="P1" s="323"/>
      <c r="Q1" s="323" t="s">
        <v>13</v>
      </c>
      <c r="R1" s="323"/>
      <c r="S1" s="323" t="s">
        <v>14</v>
      </c>
      <c r="T1" s="323"/>
      <c r="U1" s="8"/>
      <c r="V1" s="12"/>
    </row>
    <row r="2" spans="1:22" ht="12.75">
      <c r="A2" s="27">
        <v>2</v>
      </c>
      <c r="B2" s="27">
        <v>0.9</v>
      </c>
      <c r="C2" s="90" t="s">
        <v>203</v>
      </c>
      <c r="D2" s="86" t="s">
        <v>167</v>
      </c>
      <c r="E2" s="323" t="s">
        <v>251</v>
      </c>
      <c r="F2" s="323"/>
      <c r="G2" s="323" t="s">
        <v>100</v>
      </c>
      <c r="H2" s="323"/>
      <c r="I2" s="323" t="s">
        <v>110</v>
      </c>
      <c r="J2" s="323"/>
      <c r="K2" s="326" t="s">
        <v>158</v>
      </c>
      <c r="L2" s="327"/>
      <c r="M2" s="323" t="s">
        <v>378</v>
      </c>
      <c r="N2" s="323"/>
      <c r="O2" s="323" t="s">
        <v>301</v>
      </c>
      <c r="P2" s="323"/>
      <c r="Q2" s="323" t="s">
        <v>69</v>
      </c>
      <c r="R2" s="323"/>
      <c r="S2" s="323" t="s">
        <v>43</v>
      </c>
      <c r="T2" s="323"/>
      <c r="U2" s="8"/>
      <c r="V2" s="12"/>
    </row>
    <row r="3" spans="1:22" ht="12.75">
      <c r="A3" s="27">
        <v>3</v>
      </c>
      <c r="B3" s="27">
        <v>1</v>
      </c>
      <c r="C3" s="87" t="s">
        <v>204</v>
      </c>
      <c r="D3" s="86" t="s">
        <v>168</v>
      </c>
      <c r="E3" s="323" t="s">
        <v>347</v>
      </c>
      <c r="F3" s="323"/>
      <c r="G3" s="323" t="s">
        <v>348</v>
      </c>
      <c r="H3" s="323"/>
      <c r="I3" s="323" t="s">
        <v>353</v>
      </c>
      <c r="J3" s="323"/>
      <c r="K3" s="326" t="s">
        <v>377</v>
      </c>
      <c r="L3" s="327"/>
      <c r="M3" s="323" t="s">
        <v>379</v>
      </c>
      <c r="N3" s="323"/>
      <c r="O3" s="323" t="s">
        <v>302</v>
      </c>
      <c r="P3" s="323"/>
      <c r="Q3" s="323" t="s">
        <v>460</v>
      </c>
      <c r="R3" s="323"/>
      <c r="S3" s="323" t="s">
        <v>479</v>
      </c>
      <c r="T3" s="323"/>
      <c r="U3" s="8"/>
      <c r="V3" s="12"/>
    </row>
    <row r="4" spans="1:22" ht="12.75">
      <c r="A4" s="8"/>
      <c r="B4" s="8"/>
      <c r="C4" s="86" t="s">
        <v>176</v>
      </c>
      <c r="D4" s="86" t="s">
        <v>169</v>
      </c>
      <c r="E4" s="156">
        <v>2</v>
      </c>
      <c r="F4" s="27">
        <f>VLOOKUP(E4,$A$1:$B$3,2)</f>
        <v>0.9</v>
      </c>
      <c r="G4" s="156">
        <v>3</v>
      </c>
      <c r="H4" s="27">
        <f>VLOOKUP(G4,$A$1:$B$3,2)</f>
        <v>1</v>
      </c>
      <c r="I4" s="156">
        <v>6</v>
      </c>
      <c r="J4" s="27">
        <f>VLOOKUP(I4,$A$1:$B$3,2)</f>
        <v>1</v>
      </c>
      <c r="K4" s="27">
        <v>1</v>
      </c>
      <c r="L4" s="27">
        <f>VLOOKUP(K4,$A$1:$B$3,2)</f>
        <v>0.8</v>
      </c>
      <c r="M4" s="156">
        <v>1</v>
      </c>
      <c r="N4" s="27">
        <f>VLOOKUP(M4,$A$1:$B$3,2)</f>
        <v>0.8</v>
      </c>
      <c r="O4" s="156">
        <v>5</v>
      </c>
      <c r="P4" s="27">
        <f>VLOOKUP(O4,$A$1:$B$3,2)</f>
        <v>1</v>
      </c>
      <c r="Q4" s="156">
        <v>1</v>
      </c>
      <c r="R4" s="27">
        <f>VLOOKUP(Q4,$A$1:$B$3,2)</f>
        <v>0.8</v>
      </c>
      <c r="S4" s="156">
        <v>2</v>
      </c>
      <c r="T4" s="27">
        <f>VLOOKUP(S4,$A$1:$B$3,2)</f>
        <v>0.9</v>
      </c>
      <c r="U4" s="8"/>
      <c r="V4" s="12"/>
    </row>
    <row r="5" spans="1:22" ht="12.75">
      <c r="A5" s="8"/>
      <c r="B5" s="8"/>
      <c r="C5" s="86" t="s">
        <v>177</v>
      </c>
      <c r="D5" s="86" t="s">
        <v>170</v>
      </c>
      <c r="E5" s="324" t="s">
        <v>179</v>
      </c>
      <c r="F5" s="324"/>
      <c r="G5" s="324" t="s">
        <v>179</v>
      </c>
      <c r="H5" s="324"/>
      <c r="I5" s="324" t="s">
        <v>197</v>
      </c>
      <c r="J5" s="324"/>
      <c r="K5" s="324" t="s">
        <v>179</v>
      </c>
      <c r="L5" s="324"/>
      <c r="M5" s="325" t="s">
        <v>380</v>
      </c>
      <c r="N5" s="325"/>
      <c r="O5" s="325" t="s">
        <v>179</v>
      </c>
      <c r="P5" s="325"/>
      <c r="Q5" s="324" t="s">
        <v>179</v>
      </c>
      <c r="R5" s="324"/>
      <c r="S5" s="324" t="s">
        <v>179</v>
      </c>
      <c r="T5" s="324"/>
      <c r="U5" s="8"/>
      <c r="V5" s="12"/>
    </row>
    <row r="6" spans="1:22" ht="12.75">
      <c r="A6" s="8"/>
      <c r="B6" s="8"/>
      <c r="C6" s="86" t="s">
        <v>178</v>
      </c>
      <c r="D6" s="86" t="s">
        <v>174</v>
      </c>
      <c r="E6" s="323">
        <v>1.2</v>
      </c>
      <c r="F6" s="323"/>
      <c r="G6" s="323">
        <v>1.2</v>
      </c>
      <c r="H6" s="323"/>
      <c r="I6" s="323">
        <v>1.4</v>
      </c>
      <c r="J6" s="323"/>
      <c r="K6" s="326">
        <v>1.2</v>
      </c>
      <c r="L6" s="327"/>
      <c r="M6" s="328">
        <v>1</v>
      </c>
      <c r="N6" s="328"/>
      <c r="O6" s="323">
        <v>1.2</v>
      </c>
      <c r="P6" s="323"/>
      <c r="Q6" s="323">
        <v>1.2</v>
      </c>
      <c r="R6" s="323"/>
      <c r="S6" s="323">
        <v>1.2</v>
      </c>
      <c r="T6" s="323"/>
      <c r="U6" s="8"/>
      <c r="V6" s="12"/>
    </row>
    <row r="7" spans="1:22" ht="12.75">
      <c r="A7" s="8"/>
      <c r="B7" s="8"/>
      <c r="C7" s="8"/>
      <c r="D7" s="86" t="s">
        <v>175</v>
      </c>
      <c r="E7" s="324">
        <v>10</v>
      </c>
      <c r="F7" s="324"/>
      <c r="G7" s="324">
        <v>10</v>
      </c>
      <c r="H7" s="324"/>
      <c r="I7" s="324">
        <v>8</v>
      </c>
      <c r="J7" s="324"/>
      <c r="K7" s="324">
        <v>11</v>
      </c>
      <c r="L7" s="324"/>
      <c r="M7" s="325">
        <v>16</v>
      </c>
      <c r="N7" s="325"/>
      <c r="O7" s="325">
        <v>1</v>
      </c>
      <c r="P7" s="325"/>
      <c r="Q7" s="324">
        <v>13</v>
      </c>
      <c r="R7" s="324"/>
      <c r="S7" s="324">
        <v>12</v>
      </c>
      <c r="T7" s="324"/>
      <c r="U7" s="8"/>
      <c r="V7" s="12"/>
    </row>
    <row r="8" spans="1:22" ht="25.5" customHeight="1">
      <c r="A8" s="12" t="s">
        <v>165</v>
      </c>
      <c r="B8" s="322" t="s">
        <v>164</v>
      </c>
      <c r="C8" s="322"/>
      <c r="D8" s="12" t="s">
        <v>166</v>
      </c>
      <c r="E8" s="54" t="s">
        <v>173</v>
      </c>
      <c r="F8" s="54" t="s">
        <v>172</v>
      </c>
      <c r="G8" s="54" t="s">
        <v>173</v>
      </c>
      <c r="H8" s="54" t="s">
        <v>172</v>
      </c>
      <c r="I8" s="54" t="s">
        <v>173</v>
      </c>
      <c r="J8" s="54" t="s">
        <v>172</v>
      </c>
      <c r="K8" s="54" t="s">
        <v>173</v>
      </c>
      <c r="L8" s="54" t="s">
        <v>172</v>
      </c>
      <c r="M8" s="54" t="s">
        <v>173</v>
      </c>
      <c r="N8" s="54" t="s">
        <v>172</v>
      </c>
      <c r="O8" s="54" t="s">
        <v>173</v>
      </c>
      <c r="P8" s="54" t="s">
        <v>172</v>
      </c>
      <c r="Q8" s="54" t="s">
        <v>173</v>
      </c>
      <c r="R8" s="54" t="s">
        <v>172</v>
      </c>
      <c r="S8" s="54" t="s">
        <v>173</v>
      </c>
      <c r="T8" s="54" t="s">
        <v>172</v>
      </c>
      <c r="U8" s="57" t="s">
        <v>201</v>
      </c>
      <c r="V8" s="57" t="s">
        <v>205</v>
      </c>
    </row>
    <row r="9" spans="1:22" ht="12.75">
      <c r="A9" s="8"/>
      <c r="B9" s="27" t="s">
        <v>182</v>
      </c>
      <c r="C9" s="27" t="s">
        <v>171</v>
      </c>
      <c r="D9" s="8"/>
      <c r="E9" s="8"/>
      <c r="F9" s="88">
        <f>100*E$6*F$4*(E$7-E9+1)/E$7</f>
        <v>118.8</v>
      </c>
      <c r="G9" s="8"/>
      <c r="H9" s="88">
        <f>100*G$6*H$4*(G$7-G9+1)/G$7</f>
        <v>132</v>
      </c>
      <c r="I9" s="8"/>
      <c r="J9" s="88">
        <f>100*I$6*J$4*(I$7-I9+1)/I$7</f>
        <v>157.5</v>
      </c>
      <c r="K9" s="8"/>
      <c r="L9" s="88">
        <f>100*K$6*L$4*(K$7-K9+1)/K$7</f>
        <v>104.72727272727273</v>
      </c>
      <c r="M9" s="8"/>
      <c r="N9" s="128">
        <f>100*M$6*N$4*(M$7-M9+1)/M$7</f>
        <v>85</v>
      </c>
      <c r="O9" s="8"/>
      <c r="P9" s="88">
        <f>100*O$6*P$4*(O$7-O9+1)/O$7</f>
        <v>240</v>
      </c>
      <c r="Q9" s="8"/>
      <c r="R9" s="88">
        <f>100*Q$6*R$4*(Q$7-Q9+1)/Q$7</f>
        <v>103.38461538461539</v>
      </c>
      <c r="S9" s="8"/>
      <c r="T9" s="88">
        <f>100*S$6*T$4*(S$7-S9+1)/S$7</f>
        <v>117</v>
      </c>
      <c r="U9" s="8"/>
      <c r="V9" s="12"/>
    </row>
    <row r="10" spans="1:22" ht="12.75">
      <c r="A10" s="8" t="s">
        <v>7</v>
      </c>
      <c r="B10" s="27">
        <v>51</v>
      </c>
      <c r="C10" s="87" t="s">
        <v>253</v>
      </c>
      <c r="D10" s="127" t="s">
        <v>254</v>
      </c>
      <c r="E10" s="27">
        <v>1</v>
      </c>
      <c r="F10" s="88">
        <f>100*E$6*F$4*(E$7-E10+1)/E$7</f>
        <v>108</v>
      </c>
      <c r="G10" s="27">
        <v>2</v>
      </c>
      <c r="H10" s="88">
        <f>100*G$6*H$4*(G$7-G10+1)/G$7</f>
        <v>108</v>
      </c>
      <c r="I10" s="27">
        <v>3</v>
      </c>
      <c r="J10" s="88">
        <f>100*I$6*J$4*(I$7-I10+1)/I$7</f>
        <v>105</v>
      </c>
      <c r="K10" s="132">
        <v>2</v>
      </c>
      <c r="L10" s="88">
        <f>100*K$6*L$4*(K$7-K10+1)/K$7</f>
        <v>87.27272727272727</v>
      </c>
      <c r="M10" s="155"/>
      <c r="N10" s="128"/>
      <c r="O10" s="27"/>
      <c r="P10" s="128"/>
      <c r="Q10" s="27">
        <v>1</v>
      </c>
      <c r="R10" s="88">
        <f>100*Q$6*R$4*(Q$7-Q10+1)/Q$7</f>
        <v>96</v>
      </c>
      <c r="S10" s="27">
        <v>1</v>
      </c>
      <c r="T10" s="88">
        <f>100*S$6*T$4*(S$7-S10+1)/S$7</f>
        <v>108</v>
      </c>
      <c r="U10" s="329">
        <f>F10+H10+L10+J10+R10+T10</f>
        <v>612.2727272727273</v>
      </c>
      <c r="V10" s="12"/>
    </row>
    <row r="11" spans="1:22" ht="12.75">
      <c r="A11" s="8" t="s">
        <v>8</v>
      </c>
      <c r="B11" s="27">
        <v>1538</v>
      </c>
      <c r="C11" s="87" t="s">
        <v>199</v>
      </c>
      <c r="D11" s="127" t="s">
        <v>200</v>
      </c>
      <c r="E11" s="27">
        <v>3</v>
      </c>
      <c r="F11" s="88">
        <f>100*E$6*F$4*(E$7-E11+1)/E$7</f>
        <v>86.4</v>
      </c>
      <c r="G11" s="27">
        <v>1</v>
      </c>
      <c r="H11" s="88">
        <f>100*G$6*H$4*(G$7-G11+1)/G$7</f>
        <v>120</v>
      </c>
      <c r="I11" s="27">
        <v>2</v>
      </c>
      <c r="J11" s="88">
        <f>100*I$6*J$4*(I$7-I11+1)/I$7</f>
        <v>122.5</v>
      </c>
      <c r="K11" s="132">
        <v>1</v>
      </c>
      <c r="L11" s="88">
        <f>100*K$6*L$4*(K$7-K11+1)/K$7</f>
        <v>96</v>
      </c>
      <c r="M11" s="155">
        <v>4</v>
      </c>
      <c r="N11" s="128">
        <f>100*M$6*N$4*(M$7-M11+1)/M$7</f>
        <v>65</v>
      </c>
      <c r="O11" s="27"/>
      <c r="P11" s="128"/>
      <c r="Q11" s="27">
        <v>7</v>
      </c>
      <c r="R11" s="88">
        <f>100*Q$6*R$4*(Q$7-Q11+1)/Q$7</f>
        <v>51.69230769230769</v>
      </c>
      <c r="S11" s="27">
        <v>2</v>
      </c>
      <c r="T11" s="88">
        <f>100*S$6*T$4*(S$7-S11+1)/S$7</f>
        <v>99</v>
      </c>
      <c r="U11" s="329">
        <f>F11+H11+L11+J11+R11+T11</f>
        <v>575.5923076923077</v>
      </c>
      <c r="V11" s="12"/>
    </row>
    <row r="12" spans="1:22" ht="12.75">
      <c r="A12" s="8" t="s">
        <v>9</v>
      </c>
      <c r="B12" s="27">
        <v>1054</v>
      </c>
      <c r="C12" s="87" t="s">
        <v>114</v>
      </c>
      <c r="D12" s="141" t="s">
        <v>6</v>
      </c>
      <c r="E12" s="27">
        <v>2</v>
      </c>
      <c r="F12" s="88">
        <f>100*E$6*F$4*(E$7-E12+1)/E$7</f>
        <v>97.2</v>
      </c>
      <c r="G12" s="27">
        <v>7</v>
      </c>
      <c r="H12" s="88">
        <f>100*G$6*H$4*(G$7-G12+1)/G$7</f>
        <v>48</v>
      </c>
      <c r="I12" s="27">
        <v>6</v>
      </c>
      <c r="J12" s="88">
        <f>100*I$6*J$4*(I$7-I12+1)/I$7</f>
        <v>52.5</v>
      </c>
      <c r="K12" s="132">
        <v>5</v>
      </c>
      <c r="L12" s="88">
        <f>100*K$6*L$4*(K$7-K12+1)/K$7</f>
        <v>61.09090909090909</v>
      </c>
      <c r="M12" s="132">
        <v>2</v>
      </c>
      <c r="N12" s="128">
        <f>100*M$6*N$4*(M$7-M12+1)/M$7</f>
        <v>75</v>
      </c>
      <c r="O12" s="27"/>
      <c r="P12" s="128"/>
      <c r="Q12" s="27">
        <v>2</v>
      </c>
      <c r="R12" s="88">
        <f>100*Q$6*R$4*(Q$7-Q12+1)/Q$7</f>
        <v>88.61538461538461</v>
      </c>
      <c r="S12" s="27">
        <v>6</v>
      </c>
      <c r="T12" s="88">
        <f>100*S$6*T$4*(S$7-S12+1)/S$7</f>
        <v>63</v>
      </c>
      <c r="U12" s="329">
        <f>F12+H12+L12+J12+R12+T12</f>
        <v>410.4062937062937</v>
      </c>
      <c r="V12" s="12"/>
    </row>
    <row r="13" spans="1:22" ht="12.75">
      <c r="A13" s="8" t="s">
        <v>10</v>
      </c>
      <c r="B13" s="27">
        <v>1374</v>
      </c>
      <c r="C13" s="87" t="s">
        <v>181</v>
      </c>
      <c r="D13" s="141" t="s">
        <v>6</v>
      </c>
      <c r="E13" s="27">
        <v>7</v>
      </c>
      <c r="F13" s="88">
        <f>100*E$6*F$4*(E$7-E13+1)/E$7</f>
        <v>43.2</v>
      </c>
      <c r="G13" s="27">
        <v>3</v>
      </c>
      <c r="H13" s="88">
        <f>100*G$6*H$4*(G$7-G13+1)/G$7</f>
        <v>96</v>
      </c>
      <c r="I13" s="27">
        <v>5</v>
      </c>
      <c r="J13" s="88">
        <f>100*I$6*J$4*(I$7-I13+1)/I$7</f>
        <v>70</v>
      </c>
      <c r="K13" s="132">
        <v>7</v>
      </c>
      <c r="L13" s="88">
        <f>100*K$6*L$4*(K$7-K13+1)/K$7</f>
        <v>43.63636363636363</v>
      </c>
      <c r="M13" s="27" t="s">
        <v>459</v>
      </c>
      <c r="N13" s="128">
        <v>1</v>
      </c>
      <c r="O13" s="27"/>
      <c r="P13" s="128"/>
      <c r="Q13" s="27">
        <v>4</v>
      </c>
      <c r="R13" s="88">
        <f>100*Q$6*R$4*(Q$7-Q13+1)/Q$7</f>
        <v>73.84615384615384</v>
      </c>
      <c r="S13" s="27">
        <v>8</v>
      </c>
      <c r="T13" s="88">
        <f>100*S$6*T$4*(S$7-S13+1)/S$7</f>
        <v>45</v>
      </c>
      <c r="U13" s="329">
        <f>F13+H13+L13+J13+R13+T13</f>
        <v>371.6825174825175</v>
      </c>
      <c r="V13" s="12"/>
    </row>
    <row r="14" spans="1:22" ht="12.75">
      <c r="A14" s="8" t="s">
        <v>11</v>
      </c>
      <c r="B14" s="27">
        <v>731</v>
      </c>
      <c r="C14" s="92" t="s">
        <v>22</v>
      </c>
      <c r="D14" s="141" t="s">
        <v>6</v>
      </c>
      <c r="E14" s="27">
        <v>9</v>
      </c>
      <c r="F14" s="88">
        <f>100*E$6*F$4*(E$7-E14+1)/E$7</f>
        <v>21.6</v>
      </c>
      <c r="G14" s="27"/>
      <c r="H14" s="88"/>
      <c r="I14" s="27">
        <v>1</v>
      </c>
      <c r="J14" s="88">
        <f>100*I$6*J$4*(I$7-I14+1)/I$7</f>
        <v>140</v>
      </c>
      <c r="K14" s="132">
        <v>6</v>
      </c>
      <c r="L14" s="88">
        <f>100*K$6*L$4*(K$7-K14+1)/K$7</f>
        <v>52.36363636363637</v>
      </c>
      <c r="M14" s="27" t="s">
        <v>459</v>
      </c>
      <c r="N14" s="128">
        <v>1</v>
      </c>
      <c r="O14" s="27"/>
      <c r="P14" s="128"/>
      <c r="Q14" s="27">
        <v>9</v>
      </c>
      <c r="R14" s="88">
        <f>100*Q$6*R$4*(Q$7-Q14+1)/Q$7</f>
        <v>36.92307692307692</v>
      </c>
      <c r="S14" s="27">
        <v>3</v>
      </c>
      <c r="T14" s="88">
        <f>100*S$6*T$4*(S$7-S14+1)/S$7</f>
        <v>90</v>
      </c>
      <c r="U14" s="330">
        <f>F14+H14+L14+J14+R14+T14</f>
        <v>340.8867132867133</v>
      </c>
      <c r="V14" s="12"/>
    </row>
    <row r="15" spans="1:22" ht="12.75">
      <c r="A15" s="8" t="s">
        <v>12</v>
      </c>
      <c r="B15" s="27">
        <v>865</v>
      </c>
      <c r="C15" s="90" t="s">
        <v>42</v>
      </c>
      <c r="D15" s="127" t="s">
        <v>5</v>
      </c>
      <c r="E15" s="27"/>
      <c r="F15" s="203"/>
      <c r="G15" s="27">
        <v>4</v>
      </c>
      <c r="H15" s="88">
        <f>100*G$6*H$4*(G$7-G15+1)/G$7</f>
        <v>84</v>
      </c>
      <c r="I15" s="27">
        <v>4</v>
      </c>
      <c r="J15" s="88">
        <f>100*I$6*J$4*(I$7-I15+1)/I$7</f>
        <v>87.5</v>
      </c>
      <c r="K15" s="132">
        <v>10</v>
      </c>
      <c r="L15" s="88">
        <f>100*K$6*L$4*(K$7-K15+1)/K$7</f>
        <v>17.454545454545453</v>
      </c>
      <c r="M15" s="155">
        <v>1</v>
      </c>
      <c r="N15" s="128">
        <f>100*M$6*N$4*(M$7-M15+1)/M$7</f>
        <v>80</v>
      </c>
      <c r="O15" s="8"/>
      <c r="P15" s="128"/>
      <c r="Q15" s="27">
        <v>6</v>
      </c>
      <c r="R15" s="88">
        <f>100*Q$6*R$4*(Q$7-Q15+1)/Q$7</f>
        <v>59.07692307692308</v>
      </c>
      <c r="S15" s="27">
        <v>4</v>
      </c>
      <c r="T15" s="88">
        <f>100*S$6*T$4*(S$7-S15+1)/S$7</f>
        <v>81</v>
      </c>
      <c r="U15" s="330">
        <f>F15+H15+L15+J15+R15+T15</f>
        <v>329.03146853146853</v>
      </c>
      <c r="V15" s="12"/>
    </row>
    <row r="16" spans="1:22" ht="12.75">
      <c r="A16" s="8" t="s">
        <v>14</v>
      </c>
      <c r="B16" s="27">
        <v>1235</v>
      </c>
      <c r="C16" s="87" t="s">
        <v>120</v>
      </c>
      <c r="D16" s="141" t="s">
        <v>6</v>
      </c>
      <c r="E16" s="27">
        <v>6</v>
      </c>
      <c r="F16" s="88">
        <f>100*E$6*F$4*(E$7-E16+1)/E$7</f>
        <v>54</v>
      </c>
      <c r="G16" s="27"/>
      <c r="H16" s="88"/>
      <c r="I16" s="27">
        <v>7</v>
      </c>
      <c r="J16" s="88">
        <f>100*I$6*J$4*(I$7-I16+1)/I$7</f>
        <v>35</v>
      </c>
      <c r="K16" s="132">
        <v>9</v>
      </c>
      <c r="L16" s="88">
        <f>100*K$6*L$4*(K$7-K16+1)/K$7</f>
        <v>26.181818181818183</v>
      </c>
      <c r="M16" s="27" t="s">
        <v>459</v>
      </c>
      <c r="N16" s="128">
        <v>1</v>
      </c>
      <c r="O16" s="27"/>
      <c r="P16" s="128"/>
      <c r="Q16" s="27">
        <v>5</v>
      </c>
      <c r="R16" s="88">
        <f>100*Q$6*R$4*(Q$7-Q16+1)/Q$7</f>
        <v>66.46153846153847</v>
      </c>
      <c r="S16" s="27">
        <v>5</v>
      </c>
      <c r="T16" s="88">
        <f>100*S$6*T$4*(S$7-S16+1)/S$7</f>
        <v>72</v>
      </c>
      <c r="U16" s="330">
        <f>F16+H16+L16+J16+R16+T16</f>
        <v>253.64335664335664</v>
      </c>
      <c r="V16" s="12"/>
    </row>
    <row r="17" spans="1:22" ht="12.75">
      <c r="A17" s="8" t="s">
        <v>13</v>
      </c>
      <c r="B17" s="27">
        <v>1361</v>
      </c>
      <c r="C17" s="87" t="s">
        <v>183</v>
      </c>
      <c r="D17" s="141" t="s">
        <v>115</v>
      </c>
      <c r="E17" s="27">
        <v>4</v>
      </c>
      <c r="F17" s="88">
        <f>100*E$6*F$4*(E$7-E17+1)/E$7</f>
        <v>75.6</v>
      </c>
      <c r="G17" s="27">
        <v>5</v>
      </c>
      <c r="H17" s="88">
        <f>100*G$6*H$4*(G$7-G17+1)/G$7</f>
        <v>72</v>
      </c>
      <c r="I17" s="27"/>
      <c r="J17" s="88"/>
      <c r="K17" s="132">
        <v>4</v>
      </c>
      <c r="L17" s="88">
        <f>100*K$6*L$4*(K$7-K17+1)/K$7</f>
        <v>69.81818181818181</v>
      </c>
      <c r="M17" s="155">
        <v>3</v>
      </c>
      <c r="N17" s="128">
        <f>100*M$6*N$4*(M$7-M17+1)/M$7</f>
        <v>70</v>
      </c>
      <c r="O17" s="27"/>
      <c r="P17" s="128"/>
      <c r="Q17" s="27"/>
      <c r="R17" s="88"/>
      <c r="S17" s="27"/>
      <c r="T17" s="88"/>
      <c r="U17" s="89">
        <f>F17+H17+L17+J17+R17+T17</f>
        <v>217.4181818181818</v>
      </c>
      <c r="V17" s="12"/>
    </row>
    <row r="18" spans="1:22" ht="12.75">
      <c r="A18" s="8" t="s">
        <v>15</v>
      </c>
      <c r="B18" s="27">
        <v>2600</v>
      </c>
      <c r="C18" s="92" t="s">
        <v>255</v>
      </c>
      <c r="D18" s="127" t="s">
        <v>256</v>
      </c>
      <c r="E18" s="27"/>
      <c r="F18" s="203"/>
      <c r="G18" s="27">
        <v>6</v>
      </c>
      <c r="H18" s="88">
        <f>100*G$6*H$4*(G$7-G18+1)/G$7</f>
        <v>60</v>
      </c>
      <c r="I18" s="27"/>
      <c r="J18" s="88"/>
      <c r="K18" s="132"/>
      <c r="L18" s="88"/>
      <c r="M18" s="27" t="s">
        <v>459</v>
      </c>
      <c r="N18" s="128">
        <v>1</v>
      </c>
      <c r="O18" s="27"/>
      <c r="P18" s="128"/>
      <c r="Q18" s="27">
        <v>3</v>
      </c>
      <c r="R18" s="88">
        <f>100*Q$6*R$4*(Q$7-Q18+1)/Q$7</f>
        <v>81.23076923076923</v>
      </c>
      <c r="S18" s="27"/>
      <c r="T18" s="88"/>
      <c r="U18" s="89">
        <f>F18+H18+L18+J18+R18+T18</f>
        <v>141.23076923076923</v>
      </c>
      <c r="V18" s="12"/>
    </row>
    <row r="19" spans="1:22" ht="12.75">
      <c r="A19" s="8" t="s">
        <v>18</v>
      </c>
      <c r="B19" s="27">
        <v>1035</v>
      </c>
      <c r="C19" s="92" t="s">
        <v>77</v>
      </c>
      <c r="D19" s="141" t="s">
        <v>6</v>
      </c>
      <c r="E19" s="27">
        <v>5</v>
      </c>
      <c r="F19" s="88">
        <f>100*E$6*F$4*(E$7-E19+1)/E$7</f>
        <v>64.8</v>
      </c>
      <c r="G19" s="27"/>
      <c r="H19" s="88"/>
      <c r="I19" s="27"/>
      <c r="J19" s="88"/>
      <c r="K19" s="132"/>
      <c r="L19" s="88"/>
      <c r="M19" s="155"/>
      <c r="N19" s="128"/>
      <c r="O19" s="27"/>
      <c r="P19" s="128"/>
      <c r="Q19" s="27" t="s">
        <v>461</v>
      </c>
      <c r="R19" s="88">
        <v>1</v>
      </c>
      <c r="S19" s="27">
        <v>7</v>
      </c>
      <c r="T19" s="88">
        <f>100*S$6*T$4*(S$7-S19+1)/S$7</f>
        <v>54</v>
      </c>
      <c r="U19" s="89">
        <f>F19+H19+L19+J19+R19+T19</f>
        <v>119.8</v>
      </c>
      <c r="V19" s="12"/>
    </row>
    <row r="20" spans="1:22" ht="12.75">
      <c r="A20" s="8" t="s">
        <v>17</v>
      </c>
      <c r="B20" s="27">
        <v>658</v>
      </c>
      <c r="C20" s="92" t="s">
        <v>53</v>
      </c>
      <c r="D20" s="141" t="s">
        <v>6</v>
      </c>
      <c r="E20" s="27">
        <v>8</v>
      </c>
      <c r="F20" s="88">
        <f>100*E$6*F$4*(E$7-E20+1)/E$7</f>
        <v>32.4</v>
      </c>
      <c r="G20" s="27">
        <v>8</v>
      </c>
      <c r="H20" s="88">
        <f>100*G$6*H$4*(G$7-G20+1)/G$7</f>
        <v>36</v>
      </c>
      <c r="I20" s="27"/>
      <c r="J20" s="88"/>
      <c r="K20" s="132"/>
      <c r="L20" s="88"/>
      <c r="M20" s="27" t="s">
        <v>459</v>
      </c>
      <c r="N20" s="128">
        <v>1</v>
      </c>
      <c r="O20" s="27"/>
      <c r="P20" s="128"/>
      <c r="Q20" s="27">
        <v>11</v>
      </c>
      <c r="R20" s="88">
        <f>100*Q$6*R$4*(Q$7-Q20+1)/Q$7</f>
        <v>22.153846153846153</v>
      </c>
      <c r="S20" s="27">
        <v>10</v>
      </c>
      <c r="T20" s="88">
        <f>100*S$6*T$4*(S$7-S20+1)/S$7</f>
        <v>27</v>
      </c>
      <c r="U20" s="89">
        <f>F20+H20+L20+J20+R20+T20</f>
        <v>117.55384615384617</v>
      </c>
      <c r="V20" s="12"/>
    </row>
    <row r="21" spans="1:22" ht="12.75">
      <c r="A21" s="8" t="s">
        <v>16</v>
      </c>
      <c r="B21" s="27">
        <v>1064</v>
      </c>
      <c r="C21" s="92" t="s">
        <v>84</v>
      </c>
      <c r="D21" s="141" t="s">
        <v>6</v>
      </c>
      <c r="E21" s="27"/>
      <c r="F21" s="203"/>
      <c r="G21" s="27"/>
      <c r="H21" s="88"/>
      <c r="I21" s="27"/>
      <c r="J21" s="88"/>
      <c r="K21" s="132">
        <v>3</v>
      </c>
      <c r="L21" s="88">
        <f>100*K$6*L$4*(K$7-K21+1)/K$7</f>
        <v>78.54545454545455</v>
      </c>
      <c r="M21" s="27" t="s">
        <v>459</v>
      </c>
      <c r="N21" s="128">
        <v>1</v>
      </c>
      <c r="O21" s="27"/>
      <c r="P21" s="129"/>
      <c r="Q21" s="27">
        <v>10</v>
      </c>
      <c r="R21" s="88">
        <f>100*Q$6*R$4*(Q$7-Q21+1)/Q$7</f>
        <v>29.53846153846154</v>
      </c>
      <c r="S21" s="27"/>
      <c r="T21" s="88"/>
      <c r="U21" s="89">
        <f>F21+H21+L21+J21+R21+T21</f>
        <v>108.08391608391608</v>
      </c>
      <c r="V21" s="12"/>
    </row>
    <row r="22" spans="1:22" ht="12.75">
      <c r="A22" s="8" t="s">
        <v>29</v>
      </c>
      <c r="B22" s="27">
        <v>1696</v>
      </c>
      <c r="C22" s="90" t="s">
        <v>325</v>
      </c>
      <c r="D22" s="141" t="s">
        <v>6</v>
      </c>
      <c r="E22" s="27" t="s">
        <v>349</v>
      </c>
      <c r="F22" s="88">
        <v>1</v>
      </c>
      <c r="G22" s="27">
        <v>10</v>
      </c>
      <c r="H22" s="88">
        <f>100*G$6*H$4*(G$7-G22+1)/G$7</f>
        <v>12</v>
      </c>
      <c r="I22" s="27"/>
      <c r="J22" s="88"/>
      <c r="K22" s="132"/>
      <c r="L22" s="88"/>
      <c r="M22" s="27" t="s">
        <v>459</v>
      </c>
      <c r="N22" s="128">
        <v>1</v>
      </c>
      <c r="O22" s="27"/>
      <c r="P22" s="128"/>
      <c r="Q22" s="27"/>
      <c r="R22" s="88"/>
      <c r="S22" s="27">
        <v>9</v>
      </c>
      <c r="T22" s="88">
        <f>100*S$6*T$4*(S$7-S22+1)/S$7</f>
        <v>36</v>
      </c>
      <c r="U22" s="89">
        <f>F22+H22+L22+J22+R22+T22</f>
        <v>49</v>
      </c>
      <c r="V22" s="12"/>
    </row>
    <row r="23" spans="1:22" ht="12.75">
      <c r="A23" s="8" t="s">
        <v>19</v>
      </c>
      <c r="B23" s="27">
        <v>693</v>
      </c>
      <c r="C23" s="92" t="s">
        <v>55</v>
      </c>
      <c r="D23" s="141" t="s">
        <v>6</v>
      </c>
      <c r="E23" s="27"/>
      <c r="F23" s="203"/>
      <c r="G23" s="27"/>
      <c r="H23" s="88"/>
      <c r="I23" s="27"/>
      <c r="J23" s="88"/>
      <c r="K23" s="132"/>
      <c r="L23" s="88"/>
      <c r="M23" s="155"/>
      <c r="N23" s="88"/>
      <c r="O23" s="27"/>
      <c r="P23" s="128"/>
      <c r="Q23" s="27">
        <v>8</v>
      </c>
      <c r="R23" s="88">
        <f>100*Q$6*R$4*(Q$7-Q23+1)/Q$7</f>
        <v>44.30769230769231</v>
      </c>
      <c r="S23" s="27" t="s">
        <v>346</v>
      </c>
      <c r="T23" s="88">
        <v>1</v>
      </c>
      <c r="U23" s="89">
        <f>F23+H23+L23+J23+R23+T23</f>
        <v>45.30769230769231</v>
      </c>
      <c r="V23" s="12"/>
    </row>
    <row r="24" spans="1:22" ht="12.75">
      <c r="A24" s="8" t="s">
        <v>20</v>
      </c>
      <c r="B24" s="27">
        <v>1287</v>
      </c>
      <c r="C24" s="87" t="s">
        <v>133</v>
      </c>
      <c r="D24" s="127"/>
      <c r="E24" s="27"/>
      <c r="F24" s="203"/>
      <c r="G24" s="27">
        <v>9</v>
      </c>
      <c r="H24" s="88">
        <f>100*G$6*H$4*(G$7-G24+1)/G$7</f>
        <v>24</v>
      </c>
      <c r="I24" s="27"/>
      <c r="J24" s="88"/>
      <c r="K24" s="132"/>
      <c r="L24" s="88"/>
      <c r="M24" s="27" t="s">
        <v>459</v>
      </c>
      <c r="N24" s="128">
        <v>1</v>
      </c>
      <c r="O24" s="27"/>
      <c r="P24" s="88"/>
      <c r="Q24" s="27">
        <v>12</v>
      </c>
      <c r="R24" s="88">
        <f>100*Q$6*R$4*(Q$7-Q24+1)/Q$7</f>
        <v>14.76923076923077</v>
      </c>
      <c r="S24" s="27"/>
      <c r="T24" s="88"/>
      <c r="U24" s="89">
        <f>F24+H24+L24+J24+R24+T24</f>
        <v>38.769230769230774</v>
      </c>
      <c r="V24" s="12"/>
    </row>
    <row r="25" spans="1:22" ht="12.75">
      <c r="A25" s="8" t="s">
        <v>21</v>
      </c>
      <c r="B25" s="27">
        <v>1544</v>
      </c>
      <c r="C25" s="87" t="s">
        <v>268</v>
      </c>
      <c r="D25" s="127" t="s">
        <v>126</v>
      </c>
      <c r="E25" s="27"/>
      <c r="F25" s="203"/>
      <c r="G25" s="27"/>
      <c r="H25" s="88"/>
      <c r="I25" s="27"/>
      <c r="J25" s="88"/>
      <c r="K25" s="132">
        <v>8</v>
      </c>
      <c r="L25" s="88">
        <f>100*K$6*L$4*(K$7-K25+1)/K$7</f>
        <v>34.90909090909091</v>
      </c>
      <c r="M25" s="155"/>
      <c r="N25" s="128"/>
      <c r="O25" s="27"/>
      <c r="P25" s="128"/>
      <c r="Q25" s="27"/>
      <c r="R25" s="88"/>
      <c r="S25" s="27"/>
      <c r="T25" s="88"/>
      <c r="U25" s="89">
        <f>F25+H25+L25+J25+R25+T25</f>
        <v>34.90909090909091</v>
      </c>
      <c r="V25" s="12"/>
    </row>
    <row r="26" spans="1:22" ht="12.75">
      <c r="A26" s="8" t="s">
        <v>28</v>
      </c>
      <c r="B26" s="27">
        <v>1076</v>
      </c>
      <c r="C26" s="87" t="s">
        <v>79</v>
      </c>
      <c r="D26" s="141" t="s">
        <v>6</v>
      </c>
      <c r="E26" s="8"/>
      <c r="F26" s="8"/>
      <c r="G26" s="8"/>
      <c r="H26" s="8"/>
      <c r="I26" s="27">
        <v>8</v>
      </c>
      <c r="J26" s="88">
        <f>100*I$6*J$4*(I$7-I26+1)/I$7</f>
        <v>17.5</v>
      </c>
      <c r="K26" s="8"/>
      <c r="L26" s="88"/>
      <c r="M26" s="27" t="s">
        <v>459</v>
      </c>
      <c r="N26" s="128">
        <v>1</v>
      </c>
      <c r="O26" s="8"/>
      <c r="P26" s="8"/>
      <c r="Q26" s="27"/>
      <c r="R26" s="88"/>
      <c r="S26" s="8"/>
      <c r="T26" s="88"/>
      <c r="U26" s="89">
        <f>F26+H26+L26+J26+R26+T26</f>
        <v>17.5</v>
      </c>
      <c r="V26" s="12"/>
    </row>
    <row r="27" spans="1:22" ht="12.75">
      <c r="A27" s="8" t="s">
        <v>104</v>
      </c>
      <c r="B27" s="27">
        <v>1304</v>
      </c>
      <c r="C27" s="92" t="s">
        <v>184</v>
      </c>
      <c r="D27" s="127"/>
      <c r="E27" s="27"/>
      <c r="F27" s="127"/>
      <c r="G27" s="27"/>
      <c r="H27" s="88"/>
      <c r="I27" s="27"/>
      <c r="J27" s="88"/>
      <c r="K27" s="132">
        <v>11</v>
      </c>
      <c r="L27" s="88">
        <f>100*K$6*L$4*(K$7-K27+1)/K$7</f>
        <v>8.727272727272727</v>
      </c>
      <c r="M27" s="27" t="s">
        <v>459</v>
      </c>
      <c r="N27" s="128">
        <v>1</v>
      </c>
      <c r="O27" s="27"/>
      <c r="P27" s="88"/>
      <c r="Q27" s="27"/>
      <c r="R27" s="88"/>
      <c r="S27" s="27"/>
      <c r="T27" s="88"/>
      <c r="U27" s="89">
        <f>F27+H27+L27+J27+R27+T27</f>
        <v>8.727272727272727</v>
      </c>
      <c r="V27" s="12"/>
    </row>
    <row r="28" spans="1:22" ht="12.75">
      <c r="A28" s="8" t="s">
        <v>106</v>
      </c>
      <c r="B28" s="27">
        <v>659</v>
      </c>
      <c r="C28" s="92" t="s">
        <v>501</v>
      </c>
      <c r="D28" s="127" t="s">
        <v>502</v>
      </c>
      <c r="E28" s="27"/>
      <c r="F28" s="127"/>
      <c r="G28" s="27"/>
      <c r="H28" s="88"/>
      <c r="I28" s="27"/>
      <c r="J28" s="88"/>
      <c r="K28" s="132"/>
      <c r="L28" s="88"/>
      <c r="M28" s="27"/>
      <c r="N28" s="128"/>
      <c r="O28" s="27"/>
      <c r="P28" s="88"/>
      <c r="Q28" s="27"/>
      <c r="R28" s="8"/>
      <c r="S28" s="27" t="s">
        <v>480</v>
      </c>
      <c r="T28" s="88">
        <v>1</v>
      </c>
      <c r="U28" s="89">
        <f>F28+H28+L28+J28+R28+T28</f>
        <v>1</v>
      </c>
      <c r="V28" s="12"/>
    </row>
    <row r="29" spans="1:22" ht="12.75">
      <c r="A29" s="8" t="s">
        <v>105</v>
      </c>
      <c r="B29" s="27">
        <v>744</v>
      </c>
      <c r="C29" s="92" t="s">
        <v>70</v>
      </c>
      <c r="D29" s="127" t="s">
        <v>3</v>
      </c>
      <c r="E29" s="27"/>
      <c r="F29" s="203"/>
      <c r="G29" s="27"/>
      <c r="H29" s="88"/>
      <c r="I29" s="27"/>
      <c r="J29" s="88"/>
      <c r="K29" s="132"/>
      <c r="L29" s="88"/>
      <c r="M29" s="27" t="s">
        <v>459</v>
      </c>
      <c r="N29" s="128">
        <v>1</v>
      </c>
      <c r="O29" s="27"/>
      <c r="P29" s="8"/>
      <c r="Q29" s="27"/>
      <c r="R29" s="88"/>
      <c r="S29" s="27"/>
      <c r="T29" s="88"/>
      <c r="U29" s="89">
        <f>F29+H29+L29+J29+R29+T29</f>
        <v>0</v>
      </c>
      <c r="V29" s="12"/>
    </row>
    <row r="30" spans="1:22" ht="12.75">
      <c r="A30" s="8" t="s">
        <v>107</v>
      </c>
      <c r="B30" s="27">
        <v>2601</v>
      </c>
      <c r="C30" s="92" t="s">
        <v>397</v>
      </c>
      <c r="D30" s="127" t="s">
        <v>398</v>
      </c>
      <c r="E30" s="27"/>
      <c r="F30" s="127"/>
      <c r="G30" s="27"/>
      <c r="H30" s="88"/>
      <c r="I30" s="27"/>
      <c r="J30" s="88"/>
      <c r="K30" s="132"/>
      <c r="L30" s="88"/>
      <c r="M30" s="27" t="s">
        <v>459</v>
      </c>
      <c r="N30" s="128">
        <v>1</v>
      </c>
      <c r="O30" s="27"/>
      <c r="P30" s="88"/>
      <c r="Q30" s="27"/>
      <c r="R30" s="8"/>
      <c r="S30" s="27"/>
      <c r="T30" s="88"/>
      <c r="U30" s="89">
        <f>F30+H30+L30+J30+R30+T30</f>
        <v>0</v>
      </c>
      <c r="V30" s="12"/>
    </row>
    <row r="31" spans="1:22" ht="12.75">
      <c r="A31" s="8"/>
      <c r="B31" s="27"/>
      <c r="C31" s="92"/>
      <c r="D31" s="127"/>
      <c r="E31" s="27"/>
      <c r="F31" s="127"/>
      <c r="G31" s="27"/>
      <c r="H31" s="88"/>
      <c r="I31" s="27"/>
      <c r="J31" s="88"/>
      <c r="K31" s="132"/>
      <c r="L31" s="88"/>
      <c r="M31" s="27"/>
      <c r="N31" s="128"/>
      <c r="O31" s="27"/>
      <c r="P31" s="88"/>
      <c r="Q31" s="27"/>
      <c r="R31" s="8"/>
      <c r="S31" s="27"/>
      <c r="T31" s="8"/>
      <c r="U31" s="89"/>
      <c r="V31" s="12"/>
    </row>
    <row r="32" spans="1:22" ht="12.75">
      <c r="A32" s="8"/>
      <c r="B32" s="27">
        <v>957</v>
      </c>
      <c r="C32" s="87" t="s">
        <v>68</v>
      </c>
      <c r="D32" s="141"/>
      <c r="E32" s="27"/>
      <c r="F32" s="203"/>
      <c r="G32" s="27"/>
      <c r="H32" s="88"/>
      <c r="I32" s="27"/>
      <c r="J32" s="88"/>
      <c r="K32" s="132"/>
      <c r="L32" s="88"/>
      <c r="M32" s="132"/>
      <c r="N32" s="88"/>
      <c r="O32" s="27"/>
      <c r="P32" s="128"/>
      <c r="Q32" s="27"/>
      <c r="R32" s="88"/>
      <c r="S32" s="27"/>
      <c r="T32" s="203"/>
      <c r="U32" s="89">
        <f>F32+H32+L32+J32+R32+T32</f>
        <v>0</v>
      </c>
      <c r="V32" s="12"/>
    </row>
    <row r="33" spans="1:22" ht="12.75">
      <c r="A33" s="8"/>
      <c r="B33" s="27">
        <v>656</v>
      </c>
      <c r="C33" s="92" t="s">
        <v>198</v>
      </c>
      <c r="D33" s="127" t="s">
        <v>315</v>
      </c>
      <c r="E33" s="27"/>
      <c r="F33" s="203"/>
      <c r="G33" s="27"/>
      <c r="H33" s="88"/>
      <c r="I33" s="27"/>
      <c r="J33" s="88"/>
      <c r="K33" s="132"/>
      <c r="L33" s="88"/>
      <c r="M33" s="132"/>
      <c r="N33" s="88"/>
      <c r="O33" s="27"/>
      <c r="P33" s="128"/>
      <c r="Q33" s="27"/>
      <c r="R33" s="88"/>
      <c r="S33" s="27"/>
      <c r="T33" s="203"/>
      <c r="U33" s="89">
        <f aca="true" t="shared" si="0" ref="U33:U50">F33+H33+L33+J33+R33+T33</f>
        <v>0</v>
      </c>
      <c r="V33" s="12"/>
    </row>
    <row r="34" spans="1:22" ht="12.75">
      <c r="A34" s="8"/>
      <c r="B34" s="27">
        <v>659</v>
      </c>
      <c r="C34" s="92" t="s">
        <v>54</v>
      </c>
      <c r="D34" s="141" t="s">
        <v>6</v>
      </c>
      <c r="E34" s="27"/>
      <c r="F34" s="203"/>
      <c r="G34" s="27"/>
      <c r="H34" s="88"/>
      <c r="I34" s="27"/>
      <c r="J34" s="88"/>
      <c r="K34" s="132"/>
      <c r="L34" s="88"/>
      <c r="M34" s="155"/>
      <c r="N34" s="88"/>
      <c r="O34" s="27"/>
      <c r="P34" s="128"/>
      <c r="Q34" s="27"/>
      <c r="R34" s="88"/>
      <c r="S34" s="27"/>
      <c r="T34" s="88"/>
      <c r="U34" s="89">
        <f t="shared" si="0"/>
        <v>0</v>
      </c>
      <c r="V34" s="12"/>
    </row>
    <row r="35" spans="1:22" ht="12.75">
      <c r="A35" s="8"/>
      <c r="B35" s="27">
        <v>876</v>
      </c>
      <c r="C35" s="90" t="s">
        <v>37</v>
      </c>
      <c r="D35" s="127" t="s">
        <v>288</v>
      </c>
      <c r="E35" s="27"/>
      <c r="F35" s="203"/>
      <c r="G35" s="27"/>
      <c r="H35" s="88"/>
      <c r="I35" s="27"/>
      <c r="J35" s="88"/>
      <c r="K35" s="132"/>
      <c r="L35" s="88"/>
      <c r="M35" s="155"/>
      <c r="N35" s="88"/>
      <c r="O35" s="27"/>
      <c r="P35" s="128"/>
      <c r="Q35" s="27"/>
      <c r="R35" s="88"/>
      <c r="S35" s="27"/>
      <c r="T35" s="129"/>
      <c r="U35" s="89">
        <f t="shared" si="0"/>
        <v>0</v>
      </c>
      <c r="V35" s="12"/>
    </row>
    <row r="36" spans="1:22" ht="12.75">
      <c r="A36" s="8"/>
      <c r="B36" s="27">
        <v>547</v>
      </c>
      <c r="C36" s="92" t="s">
        <v>80</v>
      </c>
      <c r="D36" s="127" t="s">
        <v>207</v>
      </c>
      <c r="E36" s="27"/>
      <c r="F36" s="203"/>
      <c r="G36" s="27"/>
      <c r="H36" s="88"/>
      <c r="I36" s="27"/>
      <c r="J36" s="88"/>
      <c r="K36" s="132"/>
      <c r="L36" s="88"/>
      <c r="M36" s="155"/>
      <c r="N36" s="88"/>
      <c r="O36" s="27"/>
      <c r="P36" s="128"/>
      <c r="Q36" s="27"/>
      <c r="R36" s="88"/>
      <c r="S36" s="27"/>
      <c r="T36" s="128"/>
      <c r="U36" s="89">
        <f t="shared" si="0"/>
        <v>0</v>
      </c>
      <c r="V36" s="12"/>
    </row>
    <row r="37" spans="1:22" ht="12.75">
      <c r="A37" s="8"/>
      <c r="B37" s="27">
        <v>663</v>
      </c>
      <c r="C37" s="92" t="s">
        <v>249</v>
      </c>
      <c r="D37" s="127" t="s">
        <v>219</v>
      </c>
      <c r="E37" s="27"/>
      <c r="F37" s="203"/>
      <c r="G37" s="27"/>
      <c r="H37" s="88"/>
      <c r="I37" s="27"/>
      <c r="J37" s="88"/>
      <c r="K37" s="132"/>
      <c r="L37" s="88"/>
      <c r="M37" s="155"/>
      <c r="N37" s="88"/>
      <c r="O37" s="27"/>
      <c r="P37" s="128"/>
      <c r="Q37" s="27"/>
      <c r="R37" s="88"/>
      <c r="S37" s="27"/>
      <c r="T37" s="129"/>
      <c r="U37" s="89">
        <f t="shared" si="0"/>
        <v>0</v>
      </c>
      <c r="V37" s="12"/>
    </row>
    <row r="38" spans="1:22" ht="12.75">
      <c r="A38" s="8"/>
      <c r="B38" s="27">
        <v>1509</v>
      </c>
      <c r="C38" s="92" t="s">
        <v>188</v>
      </c>
      <c r="D38" s="127" t="s">
        <v>186</v>
      </c>
      <c r="E38" s="27"/>
      <c r="F38" s="203"/>
      <c r="G38" s="27"/>
      <c r="H38" s="88"/>
      <c r="I38" s="27"/>
      <c r="J38" s="88"/>
      <c r="K38" s="132"/>
      <c r="L38" s="88"/>
      <c r="M38" s="155"/>
      <c r="N38" s="88"/>
      <c r="O38" s="27"/>
      <c r="P38" s="128"/>
      <c r="Q38" s="27"/>
      <c r="R38" s="88"/>
      <c r="S38" s="27"/>
      <c r="T38" s="140"/>
      <c r="U38" s="89">
        <f t="shared" si="0"/>
        <v>0</v>
      </c>
      <c r="V38" s="12"/>
    </row>
    <row r="39" spans="1:22" ht="12.75">
      <c r="A39" s="8"/>
      <c r="B39" s="27">
        <v>1375</v>
      </c>
      <c r="C39" s="90" t="s">
        <v>196</v>
      </c>
      <c r="D39" s="127" t="s">
        <v>224</v>
      </c>
      <c r="E39" s="27"/>
      <c r="F39" s="203"/>
      <c r="G39" s="27"/>
      <c r="H39" s="88"/>
      <c r="I39" s="27"/>
      <c r="J39" s="88"/>
      <c r="K39" s="132"/>
      <c r="L39" s="88"/>
      <c r="M39" s="155"/>
      <c r="N39" s="88"/>
      <c r="O39" s="27"/>
      <c r="P39" s="129"/>
      <c r="Q39" s="27"/>
      <c r="R39" s="88"/>
      <c r="S39" s="27"/>
      <c r="T39" s="129"/>
      <c r="U39" s="89">
        <f t="shared" si="0"/>
        <v>0</v>
      </c>
      <c r="V39" s="12"/>
    </row>
    <row r="40" spans="1:22" ht="12.75">
      <c r="A40" s="8"/>
      <c r="B40" s="27">
        <v>1289</v>
      </c>
      <c r="C40" s="90" t="s">
        <v>121</v>
      </c>
      <c r="D40" s="141" t="s">
        <v>6</v>
      </c>
      <c r="E40" s="27"/>
      <c r="F40" s="203"/>
      <c r="G40" s="27"/>
      <c r="H40" s="88"/>
      <c r="I40" s="27"/>
      <c r="J40" s="88"/>
      <c r="K40" s="132"/>
      <c r="L40" s="88"/>
      <c r="M40" s="132"/>
      <c r="N40" s="88"/>
      <c r="O40" s="27"/>
      <c r="P40" s="128"/>
      <c r="Q40" s="27"/>
      <c r="R40" s="88"/>
      <c r="S40" s="27"/>
      <c r="T40" s="129"/>
      <c r="U40" s="89">
        <f t="shared" si="0"/>
        <v>0</v>
      </c>
      <c r="V40" s="12"/>
    </row>
    <row r="41" spans="1:22" ht="12.75">
      <c r="A41" s="8"/>
      <c r="B41" s="27">
        <v>905</v>
      </c>
      <c r="C41" s="87" t="s">
        <v>41</v>
      </c>
      <c r="D41" s="127"/>
      <c r="E41" s="27"/>
      <c r="F41" s="128"/>
      <c r="G41" s="27"/>
      <c r="H41" s="88"/>
      <c r="I41" s="27"/>
      <c r="J41" s="88"/>
      <c r="K41" s="132"/>
      <c r="L41" s="88"/>
      <c r="M41" s="155"/>
      <c r="N41" s="88"/>
      <c r="O41" s="27"/>
      <c r="P41" s="128"/>
      <c r="Q41" s="27"/>
      <c r="R41" s="88"/>
      <c r="S41" s="27"/>
      <c r="T41" s="128"/>
      <c r="U41" s="89">
        <f t="shared" si="0"/>
        <v>0</v>
      </c>
      <c r="V41" s="12"/>
    </row>
    <row r="42" spans="1:22" ht="12.75">
      <c r="A42" s="8"/>
      <c r="B42" s="27">
        <v>1191</v>
      </c>
      <c r="C42" s="90" t="s">
        <v>128</v>
      </c>
      <c r="D42" s="141" t="s">
        <v>6</v>
      </c>
      <c r="E42" s="27"/>
      <c r="F42" s="139"/>
      <c r="G42" s="27"/>
      <c r="H42" s="88"/>
      <c r="I42" s="27"/>
      <c r="J42" s="88"/>
      <c r="K42" s="132"/>
      <c r="L42" s="88"/>
      <c r="M42" s="155"/>
      <c r="N42" s="88"/>
      <c r="O42" s="27"/>
      <c r="P42" s="128"/>
      <c r="Q42" s="27"/>
      <c r="R42" s="8"/>
      <c r="S42" s="27"/>
      <c r="T42" s="129"/>
      <c r="U42" s="89">
        <f t="shared" si="0"/>
        <v>0</v>
      </c>
      <c r="V42" s="12"/>
    </row>
    <row r="43" spans="1:22" ht="12.75">
      <c r="A43" s="8"/>
      <c r="B43" s="27">
        <v>200</v>
      </c>
      <c r="C43" s="92" t="s">
        <v>190</v>
      </c>
      <c r="D43" s="127" t="s">
        <v>191</v>
      </c>
      <c r="E43" s="27"/>
      <c r="F43" s="128"/>
      <c r="G43" s="27"/>
      <c r="H43" s="8"/>
      <c r="I43" s="27"/>
      <c r="J43" s="88"/>
      <c r="K43" s="132"/>
      <c r="L43" s="88"/>
      <c r="M43" s="27"/>
      <c r="N43" s="88"/>
      <c r="O43" s="27"/>
      <c r="P43" s="8"/>
      <c r="Q43" s="27"/>
      <c r="R43" s="8"/>
      <c r="S43" s="27"/>
      <c r="T43" s="8"/>
      <c r="U43" s="89">
        <f t="shared" si="0"/>
        <v>0</v>
      </c>
      <c r="V43" s="12"/>
    </row>
    <row r="44" spans="1:22" ht="12.75">
      <c r="A44" s="8"/>
      <c r="B44" s="27">
        <v>1308</v>
      </c>
      <c r="C44" s="90" t="s">
        <v>193</v>
      </c>
      <c r="D44" s="127" t="s">
        <v>220</v>
      </c>
      <c r="E44" s="27"/>
      <c r="F44" s="127"/>
      <c r="G44" s="27"/>
      <c r="H44" s="8"/>
      <c r="I44" s="27"/>
      <c r="J44" s="88"/>
      <c r="K44" s="132"/>
      <c r="L44" s="88"/>
      <c r="M44" s="27"/>
      <c r="N44" s="88"/>
      <c r="O44" s="27"/>
      <c r="P44" s="88"/>
      <c r="Q44" s="27"/>
      <c r="R44" s="8"/>
      <c r="S44" s="27"/>
      <c r="T44" s="8"/>
      <c r="U44" s="89">
        <f t="shared" si="0"/>
        <v>0</v>
      </c>
      <c r="V44" s="12"/>
    </row>
    <row r="45" spans="1:22" ht="12.75">
      <c r="A45" s="8"/>
      <c r="B45" s="27">
        <v>1223</v>
      </c>
      <c r="C45" s="127" t="s">
        <v>250</v>
      </c>
      <c r="D45" s="127" t="s">
        <v>223</v>
      </c>
      <c r="E45" s="27"/>
      <c r="F45" s="127"/>
      <c r="G45" s="27"/>
      <c r="H45" s="8"/>
      <c r="I45" s="27"/>
      <c r="J45" s="88"/>
      <c r="K45" s="132"/>
      <c r="L45" s="127"/>
      <c r="M45" s="194"/>
      <c r="N45" s="88"/>
      <c r="O45" s="27"/>
      <c r="P45" s="8"/>
      <c r="Q45" s="27"/>
      <c r="R45" s="8"/>
      <c r="S45" s="27"/>
      <c r="T45" s="8"/>
      <c r="U45" s="89">
        <f t="shared" si="0"/>
        <v>0</v>
      </c>
      <c r="V45" s="12"/>
    </row>
    <row r="46" spans="1:22" ht="12.75">
      <c r="A46" s="8"/>
      <c r="B46" s="27">
        <v>1229</v>
      </c>
      <c r="C46" s="90" t="s">
        <v>192</v>
      </c>
      <c r="D46" s="58"/>
      <c r="E46" s="58"/>
      <c r="F46" s="58"/>
      <c r="G46" s="27"/>
      <c r="H46" s="8"/>
      <c r="I46" s="27"/>
      <c r="J46" s="88"/>
      <c r="K46" s="58"/>
      <c r="L46" s="58"/>
      <c r="M46" s="27"/>
      <c r="N46" s="88"/>
      <c r="O46" s="27"/>
      <c r="P46" s="8"/>
      <c r="Q46" s="27"/>
      <c r="R46" s="8"/>
      <c r="S46" s="27"/>
      <c r="T46" s="8"/>
      <c r="U46" s="89">
        <f t="shared" si="0"/>
        <v>0</v>
      </c>
      <c r="V46" s="12"/>
    </row>
    <row r="47" spans="1:22" ht="12.75">
      <c r="A47" s="8"/>
      <c r="B47" s="27">
        <v>866</v>
      </c>
      <c r="C47" s="90" t="s">
        <v>194</v>
      </c>
      <c r="D47" s="58"/>
      <c r="E47" s="58"/>
      <c r="F47" s="58"/>
      <c r="G47" s="8"/>
      <c r="H47" s="8"/>
      <c r="I47" s="27"/>
      <c r="J47" s="88"/>
      <c r="K47" s="58"/>
      <c r="L47" s="58"/>
      <c r="M47" s="27"/>
      <c r="N47" s="88"/>
      <c r="O47" s="27"/>
      <c r="P47" s="8"/>
      <c r="Q47" s="27"/>
      <c r="R47" s="8"/>
      <c r="S47" s="27"/>
      <c r="T47" s="8"/>
      <c r="U47" s="89">
        <f t="shared" si="0"/>
        <v>0</v>
      </c>
      <c r="V47" s="12"/>
    </row>
    <row r="48" spans="1:22" ht="12.75">
      <c r="A48" s="8"/>
      <c r="B48" s="27">
        <v>2412</v>
      </c>
      <c r="C48" s="92" t="s">
        <v>187</v>
      </c>
      <c r="D48" s="58"/>
      <c r="E48" s="58"/>
      <c r="F48" s="58"/>
      <c r="G48" s="27"/>
      <c r="H48" s="88"/>
      <c r="I48" s="27"/>
      <c r="J48" s="88"/>
      <c r="K48" s="58"/>
      <c r="L48" s="58"/>
      <c r="M48" s="27"/>
      <c r="N48" s="88"/>
      <c r="O48" s="27"/>
      <c r="P48" s="8"/>
      <c r="Q48" s="27"/>
      <c r="R48" s="8"/>
      <c r="S48" s="27"/>
      <c r="T48" s="91"/>
      <c r="U48" s="89">
        <f t="shared" si="0"/>
        <v>0</v>
      </c>
      <c r="V48" s="12"/>
    </row>
    <row r="49" spans="1:22" ht="12.75">
      <c r="A49" s="8"/>
      <c r="B49" s="27">
        <v>1525</v>
      </c>
      <c r="C49" s="92" t="s">
        <v>195</v>
      </c>
      <c r="D49" s="58"/>
      <c r="E49" s="58"/>
      <c r="F49" s="58"/>
      <c r="G49" s="27"/>
      <c r="H49" s="88"/>
      <c r="I49" s="27"/>
      <c r="J49" s="88"/>
      <c r="K49" s="58"/>
      <c r="L49" s="58"/>
      <c r="M49" s="27"/>
      <c r="N49" s="88"/>
      <c r="O49" s="27"/>
      <c r="P49" s="8"/>
      <c r="Q49" s="27"/>
      <c r="R49" s="8"/>
      <c r="S49" s="27"/>
      <c r="T49" s="8"/>
      <c r="U49" s="89">
        <f t="shared" si="0"/>
        <v>0</v>
      </c>
      <c r="V49" s="12"/>
    </row>
    <row r="50" spans="1:22" ht="12.75">
      <c r="A50" s="8"/>
      <c r="B50" s="27">
        <v>613</v>
      </c>
      <c r="C50" s="92" t="s">
        <v>71</v>
      </c>
      <c r="D50" s="58"/>
      <c r="E50" s="58"/>
      <c r="F50" s="58"/>
      <c r="G50" s="8"/>
      <c r="H50" s="8"/>
      <c r="I50" s="27"/>
      <c r="J50" s="88"/>
      <c r="K50" s="58"/>
      <c r="L50" s="58"/>
      <c r="M50" s="27"/>
      <c r="N50" s="88"/>
      <c r="O50" s="27"/>
      <c r="P50" s="8"/>
      <c r="Q50" s="27"/>
      <c r="R50" s="8"/>
      <c r="S50" s="27"/>
      <c r="T50" s="8"/>
      <c r="U50" s="89">
        <f t="shared" si="0"/>
        <v>0</v>
      </c>
      <c r="V50" s="12"/>
    </row>
    <row r="51" spans="1:22" ht="12.75">
      <c r="A51" s="8"/>
      <c r="B51" s="27"/>
      <c r="C51" s="127"/>
      <c r="D51" s="127"/>
      <c r="E51" s="27"/>
      <c r="F51" s="203"/>
      <c r="G51" s="27"/>
      <c r="H51" s="88"/>
      <c r="I51" s="27"/>
      <c r="J51" s="88"/>
      <c r="K51" s="132"/>
      <c r="L51" s="127"/>
      <c r="M51" s="132"/>
      <c r="N51" s="88"/>
      <c r="O51" s="27"/>
      <c r="P51" s="128"/>
      <c r="Q51" s="27"/>
      <c r="R51" s="88"/>
      <c r="S51" s="27"/>
      <c r="T51" s="129"/>
      <c r="U51" s="89"/>
      <c r="V51" s="12"/>
    </row>
  </sheetData>
  <sheetProtection/>
  <mergeCells count="49">
    <mergeCell ref="B8:C8"/>
    <mergeCell ref="Q6:R6"/>
    <mergeCell ref="S6:T6"/>
    <mergeCell ref="E7:F7"/>
    <mergeCell ref="G7:H7"/>
    <mergeCell ref="I7:J7"/>
    <mergeCell ref="K7:L7"/>
    <mergeCell ref="M7:N7"/>
    <mergeCell ref="O7:P7"/>
    <mergeCell ref="Q7:R7"/>
    <mergeCell ref="S7:T7"/>
    <mergeCell ref="E6:F6"/>
    <mergeCell ref="G6:H6"/>
    <mergeCell ref="I6:J6"/>
    <mergeCell ref="K6:L6"/>
    <mergeCell ref="M6:N6"/>
    <mergeCell ref="O6:P6"/>
    <mergeCell ref="Q3:R3"/>
    <mergeCell ref="S3:T3"/>
    <mergeCell ref="E5:F5"/>
    <mergeCell ref="G5:H5"/>
    <mergeCell ref="I5:J5"/>
    <mergeCell ref="K5:L5"/>
    <mergeCell ref="M5:N5"/>
    <mergeCell ref="O5:P5"/>
    <mergeCell ref="Q5:R5"/>
    <mergeCell ref="S5:T5"/>
    <mergeCell ref="E3:F3"/>
    <mergeCell ref="G3:H3"/>
    <mergeCell ref="I3:J3"/>
    <mergeCell ref="K3:L3"/>
    <mergeCell ref="M3:N3"/>
    <mergeCell ref="O3:P3"/>
    <mergeCell ref="Q1:R1"/>
    <mergeCell ref="S1:T1"/>
    <mergeCell ref="E2:F2"/>
    <mergeCell ref="G2:H2"/>
    <mergeCell ref="I2:J2"/>
    <mergeCell ref="K2:L2"/>
    <mergeCell ref="M2:N2"/>
    <mergeCell ref="O2:P2"/>
    <mergeCell ref="Q2:R2"/>
    <mergeCell ref="S2:T2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</dc:creator>
  <cp:keywords/>
  <dc:description/>
  <cp:lastModifiedBy>Weisz János</cp:lastModifiedBy>
  <cp:lastPrinted>2014-03-10T05:42:54Z</cp:lastPrinted>
  <dcterms:created xsi:type="dcterms:W3CDTF">2004-03-17T12:15:49Z</dcterms:created>
  <dcterms:modified xsi:type="dcterms:W3CDTF">2019-10-03T03:42:48Z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